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88" documentId="13_ncr:1_{F6CB121F-512D-4AA6-A0C1-0FB36C537598}" xr6:coauthVersionLast="47" xr6:coauthVersionMax="47" xr10:uidLastSave="{E31836BA-0095-4569-9BD2-EEFDDC25438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B4" i="5"/>
  <c r="B5" i="5"/>
  <c r="B6" i="5"/>
  <c r="B7" i="5"/>
  <c r="B8" i="5"/>
  <c r="B9" i="5"/>
  <c r="B10" i="5"/>
  <c r="B11" i="5"/>
  <c r="B12" i="5"/>
  <c r="B13" i="5"/>
  <c r="B14" i="5"/>
  <c r="B15" i="5"/>
  <c r="B16" i="5"/>
  <c r="B17"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<sst xmlns="http://schemas.openxmlformats.org/spreadsheetml/2006/main" count="178610" uniqueCount="39088">
  <si>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</si>
  <si>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</si>
  <si>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</si>
  <si>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</si>
  <si>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</si>
  <si>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</si>
  <si>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</si>
  <si>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</si>
  <si>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</si>
  <si>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</si>
  <si>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</si>
  <si>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</si>
  <si>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</si>
  <si>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</si>
  <si>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</si>
  <si>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</si>
  <si>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</si>
  <si>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</si>
  <si>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</si>
  <si>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</si>
  <si>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</si>
  <si>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</si>
  <si>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</si>
  <si>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</si>
  <si>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</si>
  <si>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</si>
  <si>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</si>
  <si>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</si>
  <si>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</si>
  <si>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</si>
  <si>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</si>
  <si>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</si>
  <si>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</si>
  <si>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</si>
  <si>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</si>
  <si>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</si>
  <si>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</si>
  <si>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</si>
  <si>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</si>
  <si>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</si>
  <si>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</si>
  <si>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</si>
  <si>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</si>
  <si>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</si>
  <si>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</si>
  <si>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</si>
  <si>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</si>
  <si>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</si>
  <si>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</si>
  <si>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</si>
  <si>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</si>
  <si>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</si>
  <si>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</si>
  <si>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</si>
  <si>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</si>
  <si>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</si>
  <si>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</si>
  <si>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</si>
  <si>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</si>
  <si>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</si>
  <si>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</si>
  <si>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</si>
  <si>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</si>
  <si>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</si>
  <si>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</si>
  <si>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</si>
  <si>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</si>
  <si>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</si>
  <si>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</si>
  <si>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</si>
  <si>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</si>
  <si>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</si>
  <si>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</si>
  <si>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</si>
  <si>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</si>
  <si>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</si>
  <si>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</si>
  <si>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</si>
  <si>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</si>
  <si>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</si>
  <si>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</si>
  <si>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</si>
  <si>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</si>
  <si>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</si>
  <si>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</si>
  <si>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</si>
  <si>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</si>
  <si>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</si>
  <si>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</si>
  <si>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</si>
  <si>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</si>
  <si>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</si>
  <si>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</si>
  <si>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</si>
  <si>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</si>
  <si>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</si>
  <si>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</si>
  <si>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</si>
  <si>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</si>
  <si>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</si>
  <si>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</si>
  <si>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</si>
  <si>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</si>
  <si>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</si>
  <si>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</si>
  <si>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</si>
  <si>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</si>
  <si>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</si>
  <si>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</si>
  <si>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</si>
  <si>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</si>
  <si>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</si>
  <si>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</si>
  <si>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</si>
  <si>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</si>
  <si>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</si>
  <si>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</si>
  <si>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</si>
  <si>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</si>
  <si>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</si>
  <si>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</si>
  <si>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</si>
  <si>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</si>
  <si>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</si>
  <si>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</si>
  <si>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</si>
  <si>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</si>
  <si>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</si>
  <si>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</si>
  <si>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</si>
  <si>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</si>
  <si>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</si>
  <si>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</si>
  <si>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</si>
  <si>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</si>
  <si>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</si>
  <si>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</si>
  <si>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</si>
  <si>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</si>
  <si>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</si>
  <si>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</si>
  <si>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</si>
  <si>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</si>
  <si>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</si>
  <si>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</si>
  <si>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</si>
  <si>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</si>
  <si>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</si>
  <si>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</si>
  <si>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</si>
  <si>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</si>
  <si>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</si>
  <si>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</si>
  <si>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</si>
  <si>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</si>
  <si>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</si>
  <si>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</si>
  <si>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</si>
  <si>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</si>
  <si>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</si>
  <si>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</si>
  <si>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</si>
  <si>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</si>
  <si>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</si>
  <si>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</si>
  <si>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</si>
  <si>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</si>
  <si>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</si>
  <si>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</si>
  <si>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</si>
  <si>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</si>
  <si>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</si>
  <si>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</si>
  <si>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</si>
  <si>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</si>
  <si>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</si>
  <si>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</si>
  <si>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</si>
  <si>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</si>
  <si>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</si>
  <si>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</si>
  <si>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</si>
  <si>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</si>
  <si>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</si>
  <si>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</si>
  <si>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</si>
  <si>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</si>
  <si>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</si>
  <si>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</si>
  <si>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</si>
  <si>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</si>
  <si>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</si>
  <si>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</si>
  <si>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</si>
  <si>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</si>
  <si>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</si>
  <si>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</si>
  <si>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</si>
  <si>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</si>
  <si>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</si>
  <si>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</si>
  <si>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</si>
  <si>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</si>
  <si>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</si>
  <si>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</si>
  <si>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</si>
  <si>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</si>
  <si>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</si>
  <si>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</si>
  <si>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</si>
  <si>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</si>
  <si>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</si>
  <si>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</si>
  <si>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</si>
  <si>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</si>
  <si>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</si>
  <si>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</si>
  <si>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</si>
  <si>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</si>
  <si>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</si>
  <si>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</si>
  <si>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</si>
  <si>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</si>
  <si>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</si>
  <si>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</si>
  <si>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</si>
  <si>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</si>
  <si>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</si>
  <si>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</si>
  <si>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</si>
  <si>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</si>
  <si>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</si>
  <si>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</si>
  <si>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</si>
  <si>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</si>
  <si>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</si>
  <si>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</si>
  <si>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</si>
  <si>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</si>
  <si>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</si>
  <si>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</si>
  <si>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</si>
  <si>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</si>
  <si>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</si>
  <si>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</si>
  <si>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</si>
  <si>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</si>
  <si>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</si>
  <si>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</si>
  <si>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</si>
  <si>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</si>
  <si>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</si>
  <si>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</si>
  <si>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</si>
  <si>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</si>
  <si>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</si>
  <si>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</si>
  <si>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</si>
  <si>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</si>
  <si>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</si>
  <si>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</si>
  <si>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</si>
  <si>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</si>
  <si>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</si>
  <si>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</si>
  <si>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</si>
  <si>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</si>
  <si>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</si>
  <si>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</si>
  <si>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</si>
  <si>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</si>
  <si>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</si>
  <si>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</si>
  <si>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</si>
  <si>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</si>
  <si>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</si>
  <si>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</si>
  <si>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</si>
  <si>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</si>
  <si>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</si>
  <si>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</si>
  <si>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</si>
  <si>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</si>
  <si>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</si>
  <si>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</si>
  <si>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</si>
  <si>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</si>
  <si>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</si>
  <si>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</si>
  <si>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</si>
  <si>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</si>
  <si>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</si>
  <si>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</si>
  <si>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</si>
  <si>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</si>
  <si>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</si>
  <si>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</si>
  <si>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</si>
  <si>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</si>
  <si>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</si>
  <si>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</si>
  <si>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</si>
  <si>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</si>
  <si>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</si>
  <si>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</si>
  <si>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</si>
  <si>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</si>
  <si>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</si>
  <si>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</si>
  <si>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</si>
  <si>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</si>
  <si>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</si>
  <si>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</si>
  <si>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</si>
  <si>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</si>
  <si>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</si>
  <si>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</si>
  <si>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</si>
  <si>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</si>
  <si>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</si>
  <si>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</si>
  <si>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</si>
  <si>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</si>
  <si>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</si>
  <si>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</si>
  <si>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</si>
  <si>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</si>
  <si>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</si>
  <si>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</si>
  <si>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</si>
  <si>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</si>
  <si>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</si>
  <si>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</si>
  <si>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</si>
  <si>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</si>
  <si>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</si>
  <si>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</si>
  <si>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</si>
  <si>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</si>
  <si>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</si>
  <si>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</si>
  <si>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</si>
  <si>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</si>
  <si>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</si>
  <si>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</si>
  <si>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</si>
  <si>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</si>
  <si>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</si>
  <si>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</si>
  <si>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</si>
  <si>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</si>
  <si>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</si>
  <si>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</si>
  <si>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</si>
  <si>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</si>
  <si>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</si>
  <si>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</si>
  <si>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</si>
  <si>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</si>
  <si>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</si>
  <si>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</si>
  <si>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</si>
  <si>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</si>
  <si>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</si>
  <si>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</si>
  <si>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</si>
  <si>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</si>
  <si>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</si>
  <si>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</si>
  <si>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</si>
  <si>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</si>
  <si>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</si>
  <si>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</si>
  <si>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</si>
  <si>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</si>
  <si>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</si>
  <si>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</si>
  <si>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</si>
  <si>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</si>
  <si>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</si>
  <si>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</si>
  <si>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</si>
  <si>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</si>
  <si>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</si>
  <si>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</si>
  <si>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</si>
  <si>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</si>
  <si>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</si>
  <si>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</si>
  <si>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</si>
  <si>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</si>
  <si>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</si>
  <si>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</si>
  <si>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</si>
  <si>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</si>
  <si>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</si>
  <si>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</si>
  <si>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</si>
  <si>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</si>
  <si>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</si>
  <si>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</si>
  <si>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</si>
  <si>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</si>
  <si>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</si>
  <si>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</si>
  <si>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</si>
  <si>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</si>
  <si>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</si>
  <si>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</si>
  <si>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</si>
  <si>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</si>
  <si>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</si>
  <si>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</si>
  <si>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</si>
  <si>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</si>
  <si>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</si>
  <si>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</si>
  <si>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</si>
  <si>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</si>
  <si>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</si>
  <si>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</si>
  <si>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</si>
  <si>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</si>
  <si>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</si>
  <si>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</si>
  <si>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</si>
  <si>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</si>
  <si>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</si>
  <si>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</si>
  <si>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</si>
  <si>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</si>
  <si>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</si>
  <si>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</si>
  <si>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</si>
  <si>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</si>
  <si>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</si>
  <si>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</si>
  <si>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</si>
  <si>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</si>
  <si>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</si>
  <si>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</si>
  <si>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</si>
  <si>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</si>
  <si>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</si>
  <si>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</si>
  <si>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</si>
  <si>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</si>
  <si>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</si>
  <si>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</si>
  <si>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</si>
  <si>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</si>
  <si>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</si>
  <si>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</si>
  <si>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</si>
  <si>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</si>
  <si>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</si>
  <si>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</si>
  <si>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</si>
  <si>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</si>
  <si>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</si>
  <si>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</si>
  <si>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</si>
  <si>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</si>
  <si>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</si>
  <si>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</si>
  <si>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</si>
  <si>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</si>
  <si>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</si>
  <si>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</si>
  <si>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</si>
  <si>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</si>
  <si>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</si>
  <si>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</si>
  <si>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</si>
  <si>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</si>
  <si>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</si>
  <si>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</si>
  <si>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</si>
  <si>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</si>
  <si>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</si>
  <si>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</si>
  <si>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</si>
  <si>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</si>
  <si>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</si>
  <si>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</si>
  <si>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</si>
  <si>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</si>
  <si>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</si>
  <si>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</si>
  <si>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</si>
  <si>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</si>
  <si>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</si>
  <si>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</si>
  <si>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</si>
  <si>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</si>
  <si>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</si>
  <si>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</si>
  <si>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</si>
  <si>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</si>
  <si>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</si>
  <si>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</si>
  <si>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</si>
  <si>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</si>
  <si>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</si>
  <si>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</si>
  <si>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</si>
  <si>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</si>
  <si>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</si>
  <si>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</si>
  <si>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</si>
  <si>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</si>
  <si>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</si>
  <si>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</si>
  <si>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</si>
  <si>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</si>
  <si>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</si>
  <si>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</si>
  <si>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</si>
  <si>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</si>
  <si>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</si>
  <si>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</si>
  <si>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</si>
  <si>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</si>
  <si>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</si>
  <si>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</si>
  <si>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</si>
  <si>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</si>
  <si>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</si>
  <si>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</si>
  <si>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</si>
  <si>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</si>
  <si>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</si>
  <si>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</si>
  <si>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</si>
  <si>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</si>
  <si>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</si>
  <si>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</si>
  <si>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</si>
  <si>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</si>
  <si>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</si>
  <si>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</si>
  <si>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</si>
  <si>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</si>
  <si>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</si>
  <si>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</si>
  <si>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</si>
  <si>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</si>
  <si>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</si>
  <si>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</si>
  <si>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</si>
  <si>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</si>
  <si>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</si>
  <si>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</si>
  <si>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</si>
  <si>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</si>
  <si>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</si>
  <si>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</si>
  <si>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</si>
  <si>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</si>
  <si>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</si>
  <si>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</si>
  <si>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</si>
  <si>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</si>
  <si>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</si>
  <si>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</si>
  <si>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</si>
  <si>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</si>
  <si>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</si>
  <si>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</si>
  <si>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</si>
  <si>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</si>
  <si>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</si>
  <si>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</si>
  <si>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</si>
  <si>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</si>
  <si>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</si>
  <si>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</si>
  <si>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</si>
  <si>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</si>
  <si>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</si>
  <si>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</si>
  <si>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</si>
  <si>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</si>
  <si>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</si>
  <si>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</si>
  <si>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</si>
  <si>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</si>
  <si>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</si>
  <si>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</si>
  <si>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</si>
  <si>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</si>
  <si>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</si>
  <si>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</si>
  <si>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</si>
  <si>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</si>
  <si>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</si>
  <si>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</si>
  <si>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</si>
  <si>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</si>
  <si>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</si>
  <si>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</si>
  <si>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</si>
  <si>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</si>
  <si>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</si>
  <si>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</si>
  <si>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</si>
  <si>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</si>
  <si>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</si>
  <si>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</si>
  <si>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</si>
  <si>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</si>
  <si>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</si>
  <si>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</si>
  <si>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</si>
  <si>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</si>
  <si>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</si>
  <si>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</si>
  <si>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</si>
  <si>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</si>
  <si>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</si>
  <si>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</si>
  <si>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</si>
  <si>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</si>
  <si>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</si>
  <si>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</si>
  <si>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</si>
  <si>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</si>
  <si>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</si>
  <si>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</si>
  <si>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</si>
  <si>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</si>
  <si>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</si>
  <si>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</si>
  <si>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</si>
  <si>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</si>
  <si>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</si>
  <si>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</si>
  <si>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</si>
  <si>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</si>
  <si>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</si>
  <si>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</si>
  <si>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</si>
  <si>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</si>
  <si>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</si>
  <si>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</si>
  <si>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</si>
  <si>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</si>
  <si>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</si>
  <si>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</si>
  <si>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</si>
  <si>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</si>
  <si>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</si>
  <si>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</si>
  <si>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</si>
  <si>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</si>
  <si>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</si>
  <si>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</si>
  <si>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</si>
  <si>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</si>
  <si>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</si>
  <si>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</si>
  <si>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</si>
  <si>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</si>
  <si>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</si>
  <si>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</si>
  <si>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</si>
  <si>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</si>
  <si>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</si>
  <si>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</si>
  <si>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</si>
  <si>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</si>
  <si>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</si>
  <si>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</si>
  <si>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</si>
  <si>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</si>
  <si>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</si>
  <si>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</si>
  <si>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</si>
  <si>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</si>
  <si>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</si>
  <si>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</si>
  <si>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</si>
  <si>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</si>
  <si>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</si>
  <si>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</si>
  <si>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</si>
  <si>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</si>
  <si>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</si>
  <si>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</si>
  <si>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</si>
  <si>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</si>
  <si>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</si>
  <si>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</si>
  <si>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</si>
  <si>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</si>
  <si>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</si>
  <si>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</si>
  <si>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</si>
  <si>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</si>
  <si>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</si>
  <si>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</si>
  <si>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</si>
  <si>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</si>
  <si>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</si>
  <si>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</si>
  <si>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</si>
  <si>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</si>
  <si>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</si>
  <si>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</si>
  <si>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</si>
  <si>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</si>
  <si>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</si>
  <si>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</si>
  <si>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</si>
  <si>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</si>
  <si>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</si>
  <si>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</si>
  <si>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</si>
  <si>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</si>
  <si>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</si>
  <si>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</si>
  <si>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</si>
  <si>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</si>
  <si>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</si>
  <si>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</si>
  <si>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</si>
  <si>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</si>
  <si>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</si>
  <si>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</si>
  <si>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</si>
  <si>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</si>
  <si>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</si>
  <si>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</si>
  <si>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</si>
  <si>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</si>
  <si>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</si>
  <si>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</si>
  <si>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</si>
  <si>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</si>
  <si>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</si>
  <si>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</si>
  <si>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</si>
  <si>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</si>
  <si>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</si>
  <si>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</si>
  <si>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</si>
  <si>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</si>
  <si>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</si>
  <si>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</si>
  <si>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</si>
  <si>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</si>
  <si>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</si>
  <si>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</si>
  <si>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</si>
  <si>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</si>
  <si>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</si>
  <si>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</si>
  <si>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</si>
  <si>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</si>
  <si>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</si>
  <si>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</si>
  <si>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</si>
  <si>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</si>
  <si>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</si>
  <si>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</si>
  <si>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</si>
  <si>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</si>
  <si>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</si>
  <si>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</si>
  <si>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</si>
  <si>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</si>
  <si>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</si>
  <si>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</si>
  <si>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</si>
  <si>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</si>
  <si>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</si>
  <si>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</si>
  <si>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</si>
  <si>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</si>
  <si>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</si>
  <si>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</si>
  <si>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</si>
  <si>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</si>
  <si>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</si>
  <si>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</si>
  <si>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</si>
  <si>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</si>
  <si>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</si>
  <si>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</si>
  <si>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</si>
  <si>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</si>
  <si>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</si>
  <si>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</si>
  <si>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</si>
  <si>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</si>
  <si>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</si>
  <si>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</si>
  <si>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</si>
  <si>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</si>
  <si>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</si>
  <si>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</si>
  <si>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</si>
  <si>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</si>
  <si>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</si>
  <si>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</si>
  <si>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</si>
  <si>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</si>
  <si>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</si>
  <si>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</si>
  <si>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</si>
  <si>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</si>
  <si>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</si>
  <si>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</si>
  <si>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</si>
  <si>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</si>
  <si>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</si>
  <si>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</si>
  <si>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</si>
  <si>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</si>
  <si>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</si>
  <si>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</si>
  <si>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</si>
  <si>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</si>
  <si>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</si>
  <si>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</si>
  <si>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</si>
  <si>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</si>
  <si>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</si>
  <si>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</si>
  <si>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</si>
  <si>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</si>
  <si>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</si>
  <si>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</si>
  <si>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</si>
  <si>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</si>
  <si>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</si>
  <si>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</si>
  <si>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</si>
  <si>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</si>
  <si>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</si>
  <si>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</si>
  <si>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</si>
  <si>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</si>
  <si>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</si>
  <si>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</si>
  <si>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</si>
  <si>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</si>
  <si>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</si>
  <si>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</si>
  <si>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</si>
  <si>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</si>
  <si>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</si>
  <si>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</si>
  <si>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</si>
  <si>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</si>
  <si>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</si>
  <si>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</si>
  <si>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</si>
  <si>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</si>
  <si>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</si>
  <si>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</si>
  <si>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</si>
  <si>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</si>
  <si>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</si>
  <si>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</si>
  <si>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</si>
  <si>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</si>
  <si>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</si>
  <si>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</si>
  <si>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</si>
  <si>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</si>
  <si>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</si>
  <si>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</si>
  <si>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</si>
  <si>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</si>
  <si>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</si>
  <si>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</si>
  <si>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</si>
  <si>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</si>
  <si>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</si>
  <si>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</si>
  <si>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</si>
  <si>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</si>
  <si>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</si>
  <si>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</si>
  <si>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</si>
  <si>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</si>
  <si>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</si>
  <si>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</si>
  <si>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</si>
  <si>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</si>
  <si>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</si>
  <si>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</si>
  <si>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</si>
  <si>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</si>
  <si>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</si>
  <si>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</si>
  <si>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</si>
  <si>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</si>
  <si>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</si>
  <si>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</si>
  <si>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</si>
  <si>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</si>
  <si>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</si>
  <si>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</si>
  <si>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</si>
  <si>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</si>
  <si>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</si>
  <si>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</si>
  <si>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</si>
  <si>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</si>
  <si>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</si>
  <si>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</si>
  <si>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</si>
  <si>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</si>
  <si>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</si>
  <si>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</si>
  <si>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</si>
  <si>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</si>
  <si>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</si>
  <si>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</si>
  <si>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</si>
  <si>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</si>
  <si>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</si>
  <si>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</si>
  <si>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</si>
  <si>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</si>
  <si>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</si>
  <si>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</si>
  <si>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</si>
  <si>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</si>
  <si>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</si>
  <si>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</si>
  <si>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</si>
  <si>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</si>
  <si>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</si>
  <si>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</si>
  <si>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</si>
  <si>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</si>
  <si>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</si>
  <si>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</si>
  <si>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</si>
  <si>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</si>
  <si>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</si>
  <si>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</si>
  <si>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</si>
  <si>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</si>
  <si>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</si>
  <si>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</si>
  <si>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</si>
  <si>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</si>
  <si>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</si>
  <si>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</si>
  <si>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</si>
  <si>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</si>
  <si>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</si>
  <si>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</si>
  <si>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</si>
  <si>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</si>
  <si>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</si>
  <si>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</si>
  <si>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</si>
  <si>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</si>
  <si>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</si>
  <si>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</si>
  <si>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</si>
  <si>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</si>
  <si>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</si>
  <si>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</si>
  <si>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</si>
  <si>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</si>
  <si>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</si>
  <si>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</si>
  <si>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</si>
  <si>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</si>
  <si>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</si>
  <si>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</si>
  <si>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</si>
  <si>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</si>
  <si>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</si>
  <si>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</si>
  <si>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</si>
  <si>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</si>
  <si>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</si>
  <si>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</si>
  <si>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</si>
  <si>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</si>
  <si>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</si>
  <si>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</si>
  <si>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</si>
  <si>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</si>
  <si>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</si>
  <si>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</si>
  <si>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</si>
  <si>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</si>
  <si>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</si>
  <si>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</si>
  <si>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</si>
  <si>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</si>
  <si>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</si>
  <si>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</si>
  <si>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</si>
  <si>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</si>
  <si>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</si>
  <si>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</si>
  <si>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</si>
  <si>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</si>
  <si>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</si>
  <si>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</si>
  <si>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</si>
  <si>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</si>
  <si>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</si>
  <si>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</si>
  <si>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</si>
  <si>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</si>
  <si>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</si>
  <si>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</si>
  <si>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</si>
  <si>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</si>
  <si>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</si>
  <si>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</si>
  <si>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</si>
  <si>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</si>
  <si>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</si>
  <si>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</si>
  <si>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</si>
  <si>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</si>
  <si>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</si>
  <si>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</si>
  <si>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</si>
  <si>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</si>
  <si>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</si>
  <si>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</si>
  <si>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</si>
  <si>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</si>
  <si>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</si>
  <si>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</si>
  <si>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</si>
  <si>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</si>
  <si>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</si>
  <si>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</si>
  <si>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</si>
  <si>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</si>
  <si>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</si>
  <si>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</si>
  <si>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</si>
  <si>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</si>
  <si>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</si>
  <si>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</si>
  <si>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</si>
  <si>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</si>
  <si>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</si>
  <si>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</si>
  <si>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</si>
  <si>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</si>
  <si>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</si>
  <si>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</si>
  <si>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</si>
  <si>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</si>
  <si>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</si>
  <si>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</si>
  <si>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</si>
  <si>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</si>
  <si>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</si>
  <si>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</si>
  <si>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</si>
  <si>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</si>
  <si>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</si>
  <si>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</si>
  <si>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</si>
  <si>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</si>
  <si>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</si>
  <si>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</si>
  <si>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</si>
  <si>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</si>
  <si>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</si>
  <si>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</si>
  <si>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</si>
  <si>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</si>
  <si>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</si>
  <si>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</si>
  <si>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</si>
  <si>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</si>
  <si>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</si>
  <si>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</si>
  <si>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</si>
  <si>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</si>
  <si>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</si>
  <si>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</si>
  <si>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</si>
  <si>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</si>
  <si>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</si>
  <si>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</si>
  <si>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</si>
  <si>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</si>
  <si>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</si>
  <si>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</si>
  <si>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</si>
  <si>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</si>
  <si>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</si>
  <si>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</si>
  <si>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</si>
  <si>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</si>
  <si>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</si>
  <si>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</si>
  <si>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</si>
  <si>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</si>
  <si>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</si>
  <si>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</si>
  <si>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</si>
  <si>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</si>
  <si>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</si>
  <si>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</si>
  <si>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</si>
  <si>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</si>
  <si>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</si>
  <si>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</si>
  <si>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</si>
  <si>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</si>
  <si>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</si>
  <si>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</si>
  <si>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</si>
  <si>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</si>
  <si>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</si>
  <si>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</si>
  <si>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</si>
  <si>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</si>
  <si>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</si>
  <si>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</si>
  <si>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</si>
  <si>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</si>
  <si>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</si>
  <si>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</si>
  <si>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</si>
  <si>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</si>
  <si>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</si>
  <si>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</si>
  <si>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</si>
  <si>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</si>
  <si>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</si>
  <si>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</si>
  <si>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</si>
  <si>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</si>
  <si>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</si>
  <si>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</si>
  <si>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</si>
  <si>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</si>
  <si>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</si>
  <si>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</si>
  <si>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</si>
  <si>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</si>
  <si>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</si>
  <si>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</si>
  <si>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</si>
  <si>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</si>
  <si>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</si>
  <si>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</si>
  <si>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</si>
  <si>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</si>
  <si>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</si>
  <si>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</si>
  <si>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</si>
  <si>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</si>
  <si>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</si>
  <si>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</si>
  <si>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</si>
  <si>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</si>
  <si>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</si>
  <si>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</si>
  <si>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</si>
  <si>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</si>
  <si>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</si>
  <si>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</si>
  <si>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</si>
  <si>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</si>
  <si>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</si>
  <si>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</si>
  <si>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</si>
  <si>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</si>
  <si>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</si>
  <si>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</si>
  <si>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</si>
  <si>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</si>
  <si>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</si>
  <si>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</si>
  <si>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</si>
  <si>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</si>
  <si>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</si>
  <si>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</si>
  <si>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</si>
  <si>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</si>
  <si>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</si>
  <si>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</si>
  <si>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</si>
  <si>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</si>
  <si>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</si>
  <si>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</si>
  <si>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</si>
  <si>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</si>
  <si>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</si>
  <si>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</si>
  <si>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</si>
  <si>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</si>
  <si>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</si>
  <si>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</si>
  <si>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</si>
  <si>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</si>
  <si>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</si>
  <si>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</si>
  <si>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</si>
  <si>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</si>
  <si>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</si>
  <si>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</si>
  <si>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</si>
  <si>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</si>
  <si>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</si>
  <si>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</si>
  <si>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</si>
  <si>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</si>
  <si>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</si>
  <si>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</si>
  <si>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</si>
  <si>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</si>
  <si>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</si>
  <si>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</si>
  <si>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</si>
  <si>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</si>
  <si>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</si>
  <si>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</si>
  <si>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</si>
  <si>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</si>
  <si>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</si>
  <si>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</si>
  <si>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</si>
  <si>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</si>
  <si>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</si>
  <si>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</si>
  <si>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</si>
  <si>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</si>
  <si>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</si>
  <si>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</si>
  <si>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</si>
  <si>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</si>
  <si>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</si>
  <si>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</si>
  <si>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</si>
  <si>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</si>
  <si>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</si>
  <si>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</si>
  <si>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</si>
  <si>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</si>
  <si>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</si>
  <si>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</si>
  <si>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</si>
  <si>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</si>
  <si>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</si>
  <si>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</si>
  <si>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</si>
  <si>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</si>
  <si>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</si>
  <si>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</si>
  <si>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</si>
  <si>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</si>
  <si>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</si>
  <si>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</si>
  <si>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</si>
  <si>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</si>
  <si>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</si>
  <si>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</si>
  <si>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</si>
  <si>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</si>
  <si>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</si>
  <si>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</si>
  <si>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</si>
  <si>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</si>
  <si>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</si>
  <si>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</si>
  <si>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</si>
  <si>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</si>
  <si>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</si>
  <si>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</si>
  <si>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</si>
  <si>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</si>
  <si>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</si>
  <si>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</si>
  <si>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</si>
  <si>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</si>
  <si>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</si>
  <si>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</si>
  <si>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</si>
  <si>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</si>
  <si>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</si>
  <si>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</si>
  <si>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</si>
  <si>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</si>
  <si>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</si>
  <si>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</si>
  <si>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</si>
  <si>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</si>
  <si>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</si>
  <si>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</si>
  <si>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</si>
  <si>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</si>
  <si>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</si>
  <si>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</si>
  <si>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</si>
  <si>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</si>
  <si>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</si>
  <si>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</si>
  <si>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</si>
  <si>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</si>
  <si>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</si>
  <si>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</si>
  <si>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</si>
  <si>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</si>
  <si>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</si>
  <si>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</si>
  <si>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</si>
  <si>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</si>
  <si>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</si>
  <si>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</si>
  <si>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</si>
  <si>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</si>
  <si>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</si>
  <si>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</si>
  <si>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</si>
  <si>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</si>
  <si>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</si>
  <si>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</si>
  <si>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</si>
  <si>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</si>
  <si>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</si>
  <si>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</si>
  <si>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</si>
  <si>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</si>
  <si>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</si>
  <si>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</si>
  <si>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</si>
  <si>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</si>
  <si>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</si>
  <si>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</si>
  <si>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</si>
  <si>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</si>
  <si>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</si>
  <si>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</si>
  <si>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</si>
  <si>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</si>
  <si>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</si>
  <si>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</si>
  <si>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</si>
  <si>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</si>
  <si>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</si>
  <si>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</si>
  <si>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</si>
  <si>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</si>
  <si>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</si>
  <si>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</si>
  <si>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</si>
  <si>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</si>
  <si>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</si>
  <si>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</si>
  <si>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</si>
  <si>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</si>
  <si>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</si>
  <si>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</si>
  <si>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</si>
  <si>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</si>
  <si>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</si>
  <si>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</si>
  <si>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</si>
  <si>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</si>
  <si>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</si>
  <si>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</si>
  <si>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</si>
  <si>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</si>
  <si>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</si>
  <si>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</si>
  <si>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</si>
  <si>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</si>
  <si>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</si>
  <si>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</si>
  <si>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</si>
  <si>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</si>
  <si>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</si>
  <si>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</si>
  <si>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</si>
  <si>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</si>
  <si>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</si>
  <si>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</si>
  <si>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</si>
  <si>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</si>
  <si>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</si>
  <si>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</si>
  <si>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</si>
  <si>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</si>
  <si>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</si>
  <si>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</si>
  <si>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</si>
  <si>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</si>
  <si>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</si>
  <si>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</si>
  <si>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</si>
  <si>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</si>
  <si>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</si>
  <si>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</si>
  <si>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</si>
  <si>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</si>
  <si>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</si>
  <si>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</si>
  <si>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</si>
  <si>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</si>
  <si>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</si>
  <si>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</si>
  <si>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</si>
  <si>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</si>
  <si>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</si>
  <si>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</si>
  <si>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</si>
  <si>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</si>
  <si>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</si>
  <si>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</si>
  <si>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</si>
  <si>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</si>
  <si>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</si>
  <si>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</si>
  <si>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</si>
  <si>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</si>
  <si>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</si>
  <si>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</si>
  <si>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</si>
  <si>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</si>
  <si>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</si>
  <si>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</si>
  <si>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</si>
  <si>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</si>
  <si>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</si>
  <si>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</si>
  <si>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</si>
  <si>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</si>
  <si>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</si>
  <si>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</si>
  <si>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</si>
  <si>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</si>
  <si>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</si>
  <si>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</si>
  <si>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</si>
  <si>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</si>
  <si>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</si>
  <si>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</si>
  <si>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</si>
  <si>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</si>
  <si>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</si>
  <si>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</si>
  <si>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</si>
  <si>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</si>
  <si>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</si>
  <si>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</si>
  <si>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</si>
  <si>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</si>
  <si>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</si>
  <si>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</si>
  <si>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</si>
  <si>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</si>
  <si>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</si>
  <si>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</si>
  <si>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</si>
  <si>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</si>
  <si>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</si>
  <si>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</si>
  <si>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</si>
  <si>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</si>
  <si>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</si>
  <si>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</si>
  <si>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</si>
  <si>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</si>
  <si>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</si>
  <si>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</si>
  <si>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</si>
  <si>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</si>
  <si>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</si>
  <si>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</si>
  <si>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</si>
  <si>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</si>
  <si>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</si>
  <si>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</si>
  <si>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</si>
  <si>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</si>
  <si>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</si>
  <si>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</si>
  <si>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</si>
  <si>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</si>
  <si>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</si>
  <si>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</si>
  <si>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</si>
  <si>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</si>
  <si>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</si>
  <si>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</si>
  <si>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</si>
  <si>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</si>
  <si>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</si>
  <si>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</si>
  <si>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</si>
  <si>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</si>
  <si>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</si>
  <si>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</si>
  <si>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</si>
  <si>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</si>
  <si>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</si>
  <si>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</si>
  <si>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</si>
  <si>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</si>
  <si>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</si>
  <si>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</si>
  <si>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</si>
  <si>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</si>
  <si>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</si>
  <si>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</si>
  <si>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</si>
  <si>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</si>
  <si>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</si>
  <si>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</si>
  <si>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</si>
  <si>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</si>
  <si>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</si>
  <si>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</si>
  <si>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</si>
  <si>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</si>
  <si>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</si>
  <si>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</si>
  <si>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</si>
  <si>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</si>
  <si>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</si>
  <si>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</si>
  <si>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</si>
  <si>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</si>
  <si>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</si>
  <si>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</si>
  <si>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</si>
  <si>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</si>
  <si>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</si>
  <si>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</si>
  <si>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</si>
  <si>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</si>
  <si>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</si>
  <si>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</si>
  <si>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</si>
  <si>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</si>
  <si>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</si>
  <si>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</si>
  <si>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</si>
  <si>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</si>
  <si>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</si>
  <si>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</si>
  <si>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</si>
  <si>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</si>
  <si>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</si>
  <si>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</si>
  <si>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</si>
  <si>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</si>
  <si>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</si>
  <si>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</si>
  <si>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</si>
  <si>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</si>
  <si>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</si>
  <si>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</si>
  <si>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</si>
  <si>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</si>
  <si>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</si>
  <si>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</si>
  <si>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</si>
  <si>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</si>
  <si>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</si>
  <si>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</si>
  <si>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</si>
  <si>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</si>
  <si>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</si>
  <si>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</si>
  <si>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</si>
  <si>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</si>
  <si>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</si>
  <si>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</si>
  <si>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</si>
  <si>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</si>
  <si>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</si>
  <si>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</si>
  <si>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</si>
  <si>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</si>
  <si>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</si>
  <si>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</si>
  <si>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</si>
  <si>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</si>
  <si>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</si>
  <si>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</si>
  <si>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</si>
  <si>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</si>
  <si>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</si>
  <si>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</si>
  <si>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</si>
  <si>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</si>
  <si>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</si>
  <si>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</si>
  <si>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</si>
  <si>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</si>
  <si>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</si>
  <si>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</si>
  <si>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</si>
  <si>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</si>
  <si>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</si>
  <si>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</si>
  <si>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</si>
  <si>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</si>
  <si>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</si>
  <si>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</si>
  <si>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</si>
  <si>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</si>
  <si>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</si>
  <si>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</si>
  <si>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</si>
  <si>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</si>
  <si>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</si>
  <si>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</si>
  <si>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</si>
  <si>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</si>
  <si>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</si>
  <si>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</si>
  <si>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</si>
  <si>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</si>
  <si>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</si>
  <si>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</si>
  <si>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</si>
  <si>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</si>
  <si>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</si>
  <si>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</si>
  <si>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</si>
  <si>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</si>
  <si>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</si>
  <si>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</si>
  <si>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</si>
  <si>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</si>
  <si>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</si>
  <si>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</si>
  <si>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</si>
  <si>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</si>
  <si>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</si>
  <si>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</si>
  <si>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</si>
  <si>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</si>
  <si>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</si>
  <si>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</si>
  <si>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</si>
  <si>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</si>
  <si>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</si>
  <si>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</si>
  <si>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</si>
  <si>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</si>
  <si>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</si>
  <si>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</si>
  <si>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</si>
  <si>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</si>
  <si>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</si>
  <si>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</si>
  <si>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</si>
  <si>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</si>
  <si>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</si>
  <si>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</si>
  <si>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</si>
  <si>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</si>
  <si>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</si>
  <si>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</si>
  <si>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</si>
  <si>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</si>
  <si>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</si>
  <si>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</si>
  <si>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</si>
  <si>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</si>
  <si>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</si>
  <si>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</si>
  <si>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</si>
  <si>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</si>
  <si>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</si>
  <si>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</si>
  <si>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</si>
  <si>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</si>
  <si>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</si>
  <si>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</si>
  <si>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</si>
  <si>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</si>
  <si>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</si>
  <si>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</si>
  <si>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</si>
  <si>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</si>
  <si>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</si>
  <si>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</si>
  <si>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</si>
  <si>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</si>
  <si>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</si>
  <si>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</si>
  <si>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</si>
  <si>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</si>
  <si>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</si>
  <si>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</si>
  <si>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</si>
  <si>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</si>
  <si>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</si>
  <si>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</si>
  <si>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</si>
  <si>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</si>
  <si>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</si>
  <si>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</si>
  <si>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</si>
  <si>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</si>
  <si>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</si>
  <si>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</si>
  <si>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</si>
  <si>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</si>
  <si>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</si>
  <si>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</si>
  <si>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</si>
  <si>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</si>
  <si>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</si>
  <si>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</si>
  <si>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</si>
  <si>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</si>
  <si>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</si>
  <si>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</si>
  <si>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</si>
  <si>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</si>
  <si>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</si>
  <si>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</si>
  <si>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</si>
  <si>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</si>
  <si>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</si>
  <si>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</si>
  <si>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</si>
  <si>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</si>
  <si>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</si>
  <si>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</si>
  <si>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</si>
  <si>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</si>
  <si>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</si>
  <si>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</si>
  <si>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</si>
  <si>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</si>
  <si>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</si>
  <si>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</si>
  <si>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</si>
  <si>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</si>
  <si>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</si>
  <si>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</si>
  <si>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</si>
  <si>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</si>
  <si>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</si>
  <si>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</si>
  <si>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</si>
  <si>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</si>
  <si>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</si>
  <si>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</si>
  <si>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</si>
  <si>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</si>
  <si>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</si>
  <si>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</si>
  <si>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</si>
  <si>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</si>
  <si>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</si>
  <si>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</si>
  <si>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</si>
  <si>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</si>
  <si>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</si>
  <si>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</si>
  <si>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</si>
  <si>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</si>
  <si>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</si>
  <si>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</si>
  <si>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</si>
  <si>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</si>
  <si>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</si>
  <si>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</si>
  <si>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</si>
  <si>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</si>
  <si>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</si>
  <si>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</si>
  <si>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</si>
  <si>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</si>
  <si>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</si>
  <si>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</si>
  <si>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</si>
  <si>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</si>
  <si>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</si>
  <si>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</si>
  <si>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</si>
  <si>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</si>
  <si>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</si>
  <si>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</si>
  <si>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</si>
  <si>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</si>
  <si>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</si>
  <si>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</si>
  <si>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</si>
  <si>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</si>
  <si>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</si>
  <si>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</si>
  <si>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</si>
  <si>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</si>
  <si>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</si>
  <si>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</si>
  <si>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</si>
  <si>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</si>
  <si>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</si>
  <si>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</si>
  <si>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</si>
  <si>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</si>
  <si>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</si>
  <si>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</si>
  <si>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</si>
  <si>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</si>
  <si>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</si>
  <si>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</si>
  <si>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</si>
  <si>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</si>
  <si>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</si>
  <si>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</si>
  <si>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</si>
  <si>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</si>
  <si>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</si>
  <si>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</si>
  <si>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</si>
  <si>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</si>
  <si>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</si>
  <si>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</si>
  <si>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</si>
  <si>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</si>
  <si>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</si>
  <si>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</si>
  <si>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</si>
  <si>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</si>
  <si>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</si>
  <si>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</si>
  <si>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</si>
  <si>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</si>
  <si>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</si>
  <si>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</si>
  <si>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</si>
  <si>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</si>
  <si>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</si>
  <si>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</si>
  <si>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</si>
  <si>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</si>
  <si>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</si>
  <si>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</si>
  <si>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</si>
  <si>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</si>
  <si>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</si>
  <si>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</si>
  <si>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</si>
  <si>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</si>
  <si>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</si>
  <si>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</si>
  <si>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</si>
  <si>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</si>
  <si>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</si>
  <si>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</si>
  <si>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</si>
  <si>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</si>
  <si>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</si>
  <si>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</si>
  <si>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</si>
  <si>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</si>
  <si>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</si>
  <si>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</si>
  <si>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</si>
  <si>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</si>
  <si>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</si>
  <si>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</si>
  <si>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</si>
  <si>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</si>
  <si>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</si>
  <si>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</si>
  <si>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</si>
  <si>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</si>
  <si>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</si>
  <si>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</si>
  <si>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</si>
  <si>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</si>
  <si>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</si>
  <si>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</si>
  <si>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</si>
  <si>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</si>
  <si>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</si>
  <si>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</si>
  <si>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</si>
  <si>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</si>
  <si>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</si>
  <si>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</si>
  <si>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</si>
  <si>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</si>
  <si>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</si>
  <si>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</si>
  <si>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</si>
  <si>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</si>
  <si>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</si>
  <si>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</si>
  <si>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</si>
  <si>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</si>
  <si>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</si>
  <si>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</si>
  <si>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</si>
  <si>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</si>
  <si>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</si>
  <si>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</si>
  <si>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</si>
  <si>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</si>
  <si>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</si>
  <si>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</si>
  <si>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</si>
  <si>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</si>
  <si>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</si>
  <si>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</si>
  <si>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</si>
  <si>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</si>
  <si>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</si>
  <si>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</si>
  <si>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</si>
  <si>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</si>
  <si>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</si>
  <si>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</si>
  <si>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</si>
  <si>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</si>
  <si>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</si>
  <si>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</si>
  <si>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</si>
  <si>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</si>
  <si>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</si>
  <si>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</si>
  <si>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</si>
  <si>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</si>
  <si>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</si>
  <si>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</si>
  <si>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</si>
  <si>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</si>
  <si>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</si>
  <si>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</si>
  <si>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</si>
  <si>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</si>
  <si>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</si>
  <si>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</si>
  <si>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</si>
  <si>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</si>
  <si>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</si>
  <si>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</si>
  <si>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</si>
  <si>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</si>
  <si>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</si>
  <si>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</si>
  <si>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</si>
  <si>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</si>
  <si>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</si>
  <si>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</si>
  <si>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</si>
  <si>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</si>
  <si>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</si>
  <si>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</si>
  <si>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</si>
  <si>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</si>
  <si>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</si>
  <si>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</si>
  <si>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</si>
  <si>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</si>
  <si>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</si>
  <si>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</si>
  <si>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</si>
  <si>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</si>
  <si>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</si>
  <si>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</si>
  <si>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</si>
  <si>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</si>
  <si>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</si>
  <si>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</si>
  <si>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</si>
  <si>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</si>
  <si>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</si>
  <si>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</si>
  <si>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</si>
  <si>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</si>
  <si>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</si>
  <si>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</si>
  <si>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</si>
  <si>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</si>
  <si>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</si>
  <si>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</si>
  <si>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</si>
  <si>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</si>
  <si>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</si>
  <si>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</si>
  <si>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</si>
  <si>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</si>
  <si>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</si>
  <si>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</si>
  <si>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</si>
  <si>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</si>
  <si>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</si>
  <si>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</si>
  <si>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</si>
  <si>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</si>
  <si>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</si>
  <si>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</si>
  <si>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</si>
  <si>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</si>
  <si>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</si>
  <si>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</si>
  <si>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</si>
  <si>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</si>
  <si>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</si>
  <si>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</si>
  <si>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</si>
  <si>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</si>
  <si>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</si>
  <si>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</si>
  <si>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</si>
  <si>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</si>
  <si>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</si>
  <si>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</si>
  <si>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</si>
  <si>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</si>
  <si>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</si>
  <si>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</si>
  <si>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</si>
  <si>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</si>
  <si>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</si>
  <si>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</si>
  <si>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</si>
  <si>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</si>
  <si>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</si>
  <si>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</si>
  <si>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</si>
  <si>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</si>
  <si>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</si>
  <si>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</si>
  <si>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</si>
  <si>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</si>
  <si>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</si>
  <si>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</si>
  <si>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</si>
  <si>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</si>
  <si>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</si>
  <si>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</si>
  <si>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</si>
  <si>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</si>
  <si>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</si>
  <si>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</si>
  <si>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</si>
  <si>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</si>
  <si>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</si>
  <si>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</si>
  <si>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</si>
  <si>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</si>
  <si>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</si>
  <si>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</si>
  <si>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</si>
  <si>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</si>
  <si>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</si>
  <si>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</si>
  <si>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</si>
  <si>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</si>
  <si>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</si>
  <si>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</si>
  <si>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</si>
  <si>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</si>
  <si>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</si>
  <si>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</si>
  <si>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</si>
  <si>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</si>
  <si>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</si>
  <si>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</si>
  <si>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</si>
  <si>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</si>
  <si>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</si>
  <si>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</si>
  <si>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</si>
  <si>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</si>
  <si>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</si>
  <si>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</si>
  <si>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</si>
  <si>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</si>
  <si>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</si>
  <si>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</si>
  <si>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</si>
  <si>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</si>
  <si>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</si>
  <si>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</si>
  <si>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</si>
  <si>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</si>
  <si>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</si>
  <si>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</si>
  <si>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</si>
  <si>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</si>
  <si>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</si>
  <si>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</si>
  <si>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</si>
  <si>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</si>
  <si>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</si>
  <si>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</si>
  <si>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</si>
  <si>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</si>
  <si>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</si>
  <si>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</si>
  <si>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</si>
  <si>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</si>
  <si>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</si>
  <si>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</si>
  <si>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</si>
  <si>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</si>
  <si>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</si>
  <si>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</si>
  <si>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</si>
  <si>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</si>
  <si>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</si>
  <si>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</si>
  <si>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</si>
  <si>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</si>
  <si>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</si>
  <si>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</si>
  <si>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</si>
  <si>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</si>
  <si>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</si>
  <si>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</si>
  <si>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</si>
  <si>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</si>
  <si>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</si>
  <si>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</si>
  <si>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</si>
  <si>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</si>
  <si>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</si>
  <si>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</si>
  <si>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</si>
  <si>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</si>
  <si>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</si>
  <si>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</si>
  <si>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</si>
  <si>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</si>
  <si>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</si>
  <si>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</si>
  <si>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</si>
  <si>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</si>
  <si>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</si>
  <si>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</si>
  <si>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</si>
  <si>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</si>
  <si>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</si>
  <si>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</si>
  <si>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</si>
  <si>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</si>
  <si>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</si>
  <si>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</si>
  <si>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</si>
  <si>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</si>
  <si>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</si>
  <si>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</si>
  <si>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</si>
  <si>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</si>
  <si>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</si>
  <si>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</si>
  <si>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</si>
  <si>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</si>
  <si>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</si>
  <si>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</si>
  <si>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</si>
  <si>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</si>
  <si>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</si>
  <si>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</si>
  <si>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</si>
  <si>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</si>
  <si>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</si>
  <si>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</si>
  <si>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</si>
  <si>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</si>
  <si>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</si>
  <si>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</si>
  <si>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</si>
  <si>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</si>
  <si>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</si>
  <si>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</si>
  <si>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</si>
  <si>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</si>
  <si>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</si>
  <si>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</si>
  <si>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</si>
  <si>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</si>
  <si>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</si>
  <si>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</si>
  <si>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</si>
  <si>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</si>
  <si>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</si>
  <si>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</si>
  <si>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</si>
  <si>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</si>
  <si>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</si>
  <si>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</si>
  <si>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</si>
  <si>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</si>
  <si>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</si>
  <si>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</si>
  <si>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</si>
  <si>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</si>
  <si>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</si>
  <si>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</si>
  <si>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</si>
  <si>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</si>
  <si>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</si>
  <si>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</si>
  <si>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</si>
  <si>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</si>
  <si>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</si>
  <si>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</si>
  <si>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</si>
  <si>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</si>
  <si>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</si>
  <si>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</si>
  <si>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</si>
  <si>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</si>
  <si>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</si>
  <si>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</si>
  <si>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</si>
  <si>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</si>
  <si>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</si>
  <si>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</si>
  <si>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</si>
  <si>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</si>
  <si>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</si>
  <si>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</si>
  <si>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</si>
  <si>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</si>
  <si>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</si>
  <si>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</si>
  <si>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</si>
  <si>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</si>
  <si>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</si>
  <si>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</si>
  <si>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</si>
  <si>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</si>
  <si>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</si>
  <si>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</si>
  <si>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</si>
  <si>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</si>
  <si>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</si>
  <si>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</si>
  <si>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</si>
  <si>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</si>
  <si>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</si>
  <si>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</si>
  <si>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</si>
  <si>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</si>
  <si>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</si>
  <si>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</si>
  <si>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</si>
  <si>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</si>
  <si>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</si>
  <si>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</si>
  <si>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</si>
  <si>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</si>
  <si>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</si>
  <si>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</si>
  <si>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</si>
  <si>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</si>
  <si>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</si>
  <si>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</si>
  <si>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</si>
  <si>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</si>
  <si>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</si>
  <si>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</si>
  <si>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</si>
  <si>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</si>
  <si>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</si>
  <si>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</si>
  <si>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</si>
  <si>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</si>
  <si>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</si>
  <si>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</si>
  <si>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</si>
  <si>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</si>
  <si>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</si>
  <si>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</si>
  <si>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</si>
  <si>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</si>
  <si>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</si>
  <si>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</si>
  <si>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</si>
  <si>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</si>
  <si>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</si>
  <si>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</si>
  <si>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</si>
  <si>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</si>
  <si>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</si>
  <si>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</si>
  <si>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</si>
  <si>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</si>
  <si>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</si>
  <si>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</si>
  <si>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</si>
  <si>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</si>
  <si>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</si>
  <si>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</si>
  <si>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</si>
  <si>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</si>
  <si>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</si>
  <si>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</si>
  <si>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</si>
  <si>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</si>
  <si>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</si>
  <si>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</si>
  <si>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</si>
  <si>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</si>
  <si>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</si>
  <si>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</si>
  <si>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</si>
  <si>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</si>
  <si>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</si>
  <si>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</si>
  <si>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</si>
  <si>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</si>
  <si>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</si>
  <si>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</si>
  <si>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</si>
  <si>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</si>
  <si>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</si>
  <si>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</si>
  <si>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</si>
  <si>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</si>
  <si>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</si>
  <si>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</si>
  <si>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</si>
  <si>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</si>
  <si>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</si>
  <si>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</si>
  <si>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</si>
  <si>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</si>
  <si>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</si>
  <si>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</si>
  <si>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</si>
  <si>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</si>
  <si>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</si>
  <si>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</si>
  <si>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</si>
  <si>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</si>
  <si>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</si>
  <si>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</si>
  <si>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</si>
  <si>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</si>
  <si>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</si>
  <si>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</si>
  <si>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</si>
  <si>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</si>
  <si>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</si>
  <si>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</si>
  <si>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</si>
  <si>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</si>
  <si>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</si>
  <si>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</si>
  <si>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</si>
  <si>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</si>
  <si>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</si>
  <si>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</si>
  <si>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</si>
  <si>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</si>
  <si>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</si>
  <si>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</si>
  <si>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</si>
  <si>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</si>
  <si>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</si>
  <si>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</si>
  <si>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</si>
  <si>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</si>
  <si>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</si>
  <si>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</si>
  <si>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</si>
  <si>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</si>
  <si>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</si>
  <si>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</si>
  <si>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</si>
  <si>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</si>
  <si>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</si>
  <si>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</si>
  <si>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</si>
  <si>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</si>
  <si>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</si>
  <si>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</si>
  <si>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</si>
  <si>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</si>
  <si>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</si>
  <si>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</si>
  <si>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</si>
  <si>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</si>
  <si>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</si>
  <si>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</si>
  <si>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</si>
  <si>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</si>
  <si>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</si>
  <si>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</si>
  <si>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</si>
  <si>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</si>
  <si>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</si>
  <si>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</si>
  <si>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</si>
  <si>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</si>
  <si>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</si>
  <si>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</si>
  <si>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</si>
  <si>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</si>
  <si>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</si>
  <si>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</si>
  <si>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</si>
  <si>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</si>
  <si>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</si>
  <si>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</si>
  <si>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</si>
  <si>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</si>
  <si>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</si>
  <si>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</si>
  <si>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</si>
  <si>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</si>
  <si>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</si>
  <si>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</si>
  <si>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</si>
  <si>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</si>
  <si>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</si>
  <si>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</si>
  <si>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</si>
  <si>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</si>
  <si>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</si>
  <si>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</si>
  <si>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</si>
  <si>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</si>
  <si>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</si>
  <si>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</si>
  <si>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</si>
  <si>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</si>
  <si>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</si>
  <si>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</si>
  <si>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</si>
  <si>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</si>
  <si>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</si>
  <si>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</si>
  <si>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</si>
  <si>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</si>
  <si>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</si>
  <si>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</si>
  <si>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</si>
  <si>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</si>
  <si>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</si>
  <si>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</si>
  <si>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</si>
  <si>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</si>
  <si>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</si>
  <si>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</si>
  <si>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</si>
  <si>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</si>
  <si>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</si>
  <si>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</si>
  <si>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</si>
  <si>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</si>
  <si>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</si>
  <si>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</si>
  <si>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</si>
  <si>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</si>
  <si>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</si>
  <si>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</si>
  <si>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</si>
  <si>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</si>
  <si>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</si>
  <si>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</si>
  <si>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</si>
  <si>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</si>
  <si>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</si>
  <si>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</si>
  <si>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</si>
  <si>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</si>
  <si>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</si>
  <si>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</si>
  <si>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</si>
  <si>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</si>
  <si>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</si>
  <si>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</si>
  <si>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</si>
  <si>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</si>
  <si>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</si>
  <si>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</si>
  <si>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</si>
  <si>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</si>
  <si>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</si>
  <si>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</si>
  <si>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</si>
  <si>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</si>
  <si>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</si>
  <si>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</si>
  <si>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</si>
  <si>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</si>
  <si>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</si>
  <si>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</si>
  <si>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</si>
  <si>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</si>
  <si>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</si>
  <si>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</si>
  <si>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</si>
  <si>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</si>
  <si>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</si>
  <si>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</si>
  <si>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</si>
  <si>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</si>
  <si>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</si>
  <si>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</si>
  <si>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</si>
  <si>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</si>
  <si>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</si>
  <si>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</si>
  <si>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</si>
  <si>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</si>
  <si>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</si>
  <si>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</si>
  <si>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</si>
  <si>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</si>
  <si>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</si>
  <si>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</si>
  <si>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</si>
  <si>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</si>
  <si>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</si>
  <si>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</si>
  <si>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</si>
  <si>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</si>
  <si>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</si>
  <si>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</si>
  <si>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</si>
  <si>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</si>
  <si>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</si>
  <si>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</si>
  <si>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</si>
  <si>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</si>
  <si>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</si>
  <si>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</si>
  <si>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</si>
  <si>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</si>
  <si>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</si>
  <si>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</si>
  <si>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</si>
  <si>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</si>
  <si>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</si>
  <si>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</si>
  <si>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</si>
  <si>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</si>
  <si>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</si>
  <si>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</si>
  <si>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</si>
  <si>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</si>
  <si>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</si>
  <si>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</si>
  <si>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</si>
  <si>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</si>
  <si>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</si>
  <si>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</si>
  <si>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</si>
  <si>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</si>
  <si>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</si>
  <si>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</si>
  <si>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</si>
  <si>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</si>
  <si>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</si>
  <si>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</si>
  <si>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</si>
  <si>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</si>
  <si>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</si>
  <si>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</si>
  <si>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</si>
  <si>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</si>
  <si>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</si>
  <si>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</si>
  <si>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</si>
  <si>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</si>
  <si>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</si>
  <si>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</si>
  <si>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</si>
  <si>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</si>
  <si>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</si>
  <si>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</si>
  <si>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</si>
  <si>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</si>
  <si>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</si>
  <si>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</si>
  <si>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</si>
  <si>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</si>
  <si>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</si>
  <si>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</si>
  <si>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</si>
  <si>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</si>
  <si>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</si>
  <si>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</si>
  <si>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</si>
  <si>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</si>
  <si>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</si>
  <si>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</si>
  <si>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</si>
  <si>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</si>
  <si>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</si>
  <si>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</si>
  <si>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</si>
  <si>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</si>
  <si>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</si>
  <si>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</si>
  <si>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</si>
  <si>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</si>
  <si>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</si>
  <si>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</si>
  <si>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</si>
  <si>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</si>
  <si>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</si>
  <si>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</si>
  <si>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</si>
  <si>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</si>
  <si>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</si>
  <si>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</si>
  <si>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</si>
  <si>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</si>
  <si>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</si>
  <si>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</si>
  <si>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</si>
  <si>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</si>
  <si>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</si>
  <si>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</si>
  <si>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</si>
  <si>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</si>
  <si>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</si>
  <si>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</si>
  <si>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</si>
  <si>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</si>
  <si>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</si>
  <si>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</si>
  <si>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</si>
  <si>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</si>
  <si>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</si>
  <si>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</si>
  <si>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</si>
  <si>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</si>
  <si>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</si>
  <si>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</si>
  <si>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</si>
  <si>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</si>
  <si>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</si>
  <si>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</si>
  <si>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</si>
  <si>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</si>
  <si>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</si>
  <si>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</si>
  <si>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</si>
  <si>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</si>
  <si>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</si>
  <si>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</si>
  <si>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</si>
  <si>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</si>
  <si>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</si>
  <si>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</si>
  <si>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</si>
  <si>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</si>
  <si>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</si>
  <si>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</si>
  <si>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</si>
  <si>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</si>
  <si>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</si>
  <si>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</si>
  <si>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</si>
  <si>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</si>
  <si>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</si>
  <si>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</si>
  <si>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</si>
  <si>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</si>
  <si>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</si>
  <si>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</si>
  <si>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</si>
  <si>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</si>
  <si>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</si>
  <si>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</si>
  <si>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</si>
  <si>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</si>
  <si>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</si>
  <si>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</si>
  <si>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</si>
  <si>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</si>
  <si>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</si>
  <si>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</si>
  <si>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</si>
  <si>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</si>
  <si>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</si>
  <si>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</si>
  <si>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</si>
  <si>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</si>
  <si>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</si>
  <si>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</si>
  <si>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</si>
  <si>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</si>
  <si>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</si>
  <si>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</si>
  <si>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</si>
  <si>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</si>
  <si>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</si>
  <si>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</si>
  <si>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</si>
  <si>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</si>
  <si>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</si>
  <si>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</si>
  <si>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</si>
  <si>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</si>
  <si>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</si>
  <si>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</si>
  <si>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</si>
  <si>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</si>
  <si>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</si>
  <si>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</si>
  <si>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</si>
  <si>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</si>
  <si>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</si>
  <si>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</si>
  <si>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</si>
  <si>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</si>
  <si>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</si>
  <si>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</si>
  <si>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</si>
  <si>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</si>
  <si>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</si>
  <si>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</si>
  <si>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</si>
  <si>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</si>
  <si>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</si>
  <si>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</si>
  <si>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</si>
  <si>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</si>
  <si>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</si>
  <si>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</si>
  <si>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</si>
  <si>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</si>
  <si>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</si>
  <si>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</si>
  <si>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</si>
  <si>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</si>
  <si>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</si>
  <si>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</si>
  <si>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</si>
  <si>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</si>
  <si>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</si>
  <si>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</si>
  <si>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</si>
  <si>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</si>
  <si>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</si>
  <si>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</si>
  <si>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</si>
  <si>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</si>
  <si>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</si>
  <si>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</si>
  <si>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</si>
  <si>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</si>
  <si>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</si>
  <si>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</si>
  <si>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</si>
  <si>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</si>
  <si>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</si>
  <si>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</si>
  <si>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</si>
  <si>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</si>
  <si>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</si>
  <si>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</si>
  <si>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</si>
  <si>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</si>
  <si>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</si>
  <si>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</si>
  <si>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</si>
  <si>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</si>
  <si>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</si>
  <si>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</si>
  <si>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</si>
  <si>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</si>
  <si>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</si>
  <si>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</si>
  <si>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</si>
  <si>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</si>
  <si>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</si>
  <si>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</si>
  <si>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</si>
  <si>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</si>
  <si>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</si>
  <si>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</si>
  <si>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</si>
  <si>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</si>
  <si>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</si>
  <si>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</si>
  <si>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</si>
  <si>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</si>
  <si>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</si>
  <si>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</si>
  <si>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</si>
  <si>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</si>
  <si>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</si>
  <si>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</si>
  <si>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</si>
  <si>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</si>
  <si>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</si>
  <si>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</si>
  <si>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</si>
  <si>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</si>
  <si>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</si>
  <si>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</si>
  <si>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</si>
  <si>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</si>
  <si>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</si>
  <si>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</si>
  <si>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</si>
  <si>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</si>
  <si>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</si>
  <si>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</si>
  <si>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</si>
  <si>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</si>
  <si>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</si>
  <si>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</si>
  <si>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</si>
  <si>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</si>
  <si>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</si>
  <si>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</si>
  <si>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</si>
  <si>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</si>
  <si>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</si>
  <si>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</si>
  <si>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</si>
  <si>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</si>
  <si>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</si>
  <si>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</si>
  <si>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</si>
  <si>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</si>
  <si>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</si>
  <si>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</si>
  <si>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</si>
  <si>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</si>
  <si>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</si>
  <si>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</si>
  <si>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</si>
  <si>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</si>
  <si>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</si>
  <si>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</si>
  <si>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</si>
  <si>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</si>
  <si>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</si>
  <si>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</si>
  <si>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</si>
  <si>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</si>
  <si>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</si>
  <si>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</si>
  <si>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</si>
  <si>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</si>
  <si>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</si>
  <si>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</si>
  <si>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</si>
  <si>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</si>
  <si>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</si>
  <si>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</si>
  <si>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</si>
  <si>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</si>
  <si>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</si>
  <si>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</si>
  <si>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</si>
  <si>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</si>
  <si>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</si>
  <si>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</si>
  <si>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</si>
  <si>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</si>
  <si>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</si>
  <si>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</si>
  <si>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</si>
  <si>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</si>
  <si>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</si>
  <si>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</si>
  <si>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</si>
  <si>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</si>
  <si>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</si>
  <si>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</si>
  <si>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</si>
  <si>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</si>
  <si>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</si>
  <si>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</si>
  <si>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</si>
  <si>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</si>
  <si>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</si>
  <si>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</si>
  <si>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</si>
  <si>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</si>
  <si>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</si>
  <si>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</si>
  <si>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</si>
  <si>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</si>
  <si>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</si>
  <si>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</si>
  <si>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</si>
  <si>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</si>
  <si>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</si>
  <si>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</si>
  <si>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</si>
  <si>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</si>
  <si>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</si>
  <si>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</si>
  <si>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</si>
  <si>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</si>
  <si>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</si>
  <si>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</si>
  <si>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</si>
  <si>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</si>
  <si>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</si>
  <si>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</si>
  <si>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</si>
  <si>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</si>
  <si>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</si>
  <si>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</si>
  <si>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</si>
  <si>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</si>
  <si>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</si>
  <si>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</si>
  <si>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</si>
  <si>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</si>
  <si>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</si>
  <si>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</si>
  <si>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</si>
  <si>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</si>
  <si>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</si>
  <si>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</si>
  <si>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</si>
  <si>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</si>
  <si>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</si>
  <si>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</si>
  <si>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</si>
  <si>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</si>
  <si>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</si>
  <si>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</si>
  <si>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</si>
  <si>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</si>
  <si>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</si>
  <si>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</si>
  <si>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</si>
  <si>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</si>
  <si>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</si>
  <si>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</si>
  <si>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</si>
  <si>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</si>
  <si>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</si>
  <si>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</si>
  <si>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</si>
  <si>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</si>
  <si>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</si>
  <si>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</si>
  <si>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</si>
  <si>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</si>
  <si>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</si>
  <si>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</si>
  <si>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</si>
  <si>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</si>
  <si>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</si>
  <si>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</si>
  <si>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</si>
  <si>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</si>
  <si>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</si>
  <si>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</si>
  <si>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</si>
  <si>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</si>
  <si>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</si>
  <si>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</si>
  <si>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</si>
  <si>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</si>
  <si>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</si>
  <si>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</si>
  <si>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</si>
  <si>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</si>
  <si>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</si>
  <si>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</si>
  <si>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</si>
  <si>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</si>
  <si>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</si>
  <si>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</si>
  <si>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</si>
  <si>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</si>
  <si>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</si>
  <si>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</si>
  <si>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</si>
  <si>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</si>
  <si>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</si>
  <si>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</si>
  <si>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</si>
  <si>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</si>
  <si>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</si>
  <si>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</si>
  <si>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</si>
  <si>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</si>
  <si>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</si>
  <si>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</si>
  <si>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</si>
  <si>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</si>
  <si>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</si>
  <si>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</si>
  <si>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</si>
  <si>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</si>
  <si>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</si>
  <si>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</si>
  <si>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</si>
  <si>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</si>
  <si>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</si>
  <si>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</si>
  <si>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</si>
  <si>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</si>
  <si>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</si>
  <si>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</si>
  <si>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</si>
  <si>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</si>
  <si>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</si>
  <si>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</si>
  <si>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</si>
  <si>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</si>
  <si>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</si>
  <si>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</si>
  <si>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</si>
  <si>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</si>
  <si>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</si>
  <si>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</si>
  <si>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</si>
  <si>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</si>
  <si>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</si>
  <si>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</si>
  <si>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</si>
  <si>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</si>
  <si>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</si>
  <si>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</si>
  <si>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</si>
  <si>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</si>
  <si>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</si>
  <si>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</si>
  <si>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</si>
  <si>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</si>
  <si>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</si>
  <si>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</si>
  <si>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</si>
  <si>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</si>
  <si>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</si>
  <si>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</si>
  <si>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</si>
  <si>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</si>
  <si>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</si>
  <si>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</si>
  <si>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</si>
  <si>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</si>
  <si>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</si>
  <si>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</si>
  <si>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</si>
  <si>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</si>
  <si>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</si>
  <si>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</si>
  <si>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</si>
  <si>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</si>
  <si>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</si>
  <si>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</si>
  <si>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</si>
  <si>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</si>
  <si>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</si>
  <si>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</si>
  <si>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</si>
  <si>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</si>
  <si>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</si>
  <si>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</si>
  <si>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</si>
  <si>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</si>
  <si>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</si>
  <si>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</si>
  <si>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</si>
  <si>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</si>
  <si>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</si>
  <si>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</si>
  <si>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</si>
  <si>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</si>
  <si>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</si>
  <si>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</si>
  <si>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</si>
  <si>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</si>
  <si>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</si>
  <si>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</si>
  <si>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</si>
  <si>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</si>
  <si>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</si>
  <si>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</si>
  <si>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</si>
  <si>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</si>
  <si>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</si>
  <si>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</si>
  <si>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</si>
  <si>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</si>
  <si>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</si>
  <si>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</si>
  <si>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</si>
  <si>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</si>
  <si>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</si>
  <si>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</si>
  <si>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</si>
  <si>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</si>
  <si>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</si>
  <si>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</si>
  <si>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</si>
  <si>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</si>
  <si>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</si>
  <si>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</si>
  <si>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</si>
  <si>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</si>
  <si>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</si>
  <si>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</si>
  <si>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</si>
  <si>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</si>
  <si>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</si>
  <si>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</si>
  <si>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</si>
  <si>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</si>
  <si>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</si>
  <si>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</si>
  <si>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</si>
  <si>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</si>
  <si>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</si>
  <si>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</si>
  <si>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</si>
  <si>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</si>
  <si>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</si>
  <si>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</si>
  <si>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</si>
  <si>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</si>
  <si>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</si>
  <si>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</si>
  <si>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</si>
  <si>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</si>
  <si>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</si>
  <si>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</si>
  <si>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</si>
  <si>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</si>
  <si>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</si>
  <si>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</si>
  <si>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</si>
  <si>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</si>
  <si>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</si>
  <si>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</si>
  <si>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</si>
  <si>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</si>
  <si>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</si>
  <si>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</si>
  <si>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</si>
  <si>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</si>
  <si>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</si>
  <si>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</si>
  <si>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</si>
  <si>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</si>
  <si>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</si>
  <si>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</si>
  <si>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</si>
  <si>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</si>
  <si>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</si>
  <si>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</si>
  <si>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</si>
  <si>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</si>
  <si>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</si>
  <si>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</si>
  <si>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</si>
  <si>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</si>
  <si>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</si>
  <si>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</si>
  <si>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</si>
  <si>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</si>
  <si>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</si>
  <si>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</si>
  <si>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</si>
  <si>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</si>
  <si>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</si>
  <si>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</si>
  <si>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</si>
  <si>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</si>
  <si>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</si>
  <si>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</si>
  <si>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</si>
  <si>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</si>
  <si>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</si>
  <si>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</si>
  <si>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</si>
  <si>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</si>
  <si>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</si>
  <si>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</si>
  <si>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</si>
  <si>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</si>
  <si>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</si>
  <si>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</si>
  <si>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</si>
  <si>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</si>
  <si>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</si>
  <si>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</si>
  <si>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</si>
  <si>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</si>
  <si>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</si>
  <si>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</si>
  <si>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</si>
  <si>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</si>
  <si>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</si>
  <si>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</si>
  <si>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</si>
  <si>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</si>
  <si>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</si>
  <si>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</si>
  <si>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</si>
  <si>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</si>
  <si>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</si>
  <si>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</si>
  <si>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</si>
  <si>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</si>
  <si>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</si>
  <si>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</si>
  <si>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</si>
  <si>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</si>
  <si>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</si>
  <si>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</si>
  <si>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</si>
  <si>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</si>
  <si>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</si>
  <si>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</si>
  <si>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</si>
  <si>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</si>
  <si>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</si>
  <si>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</si>
  <si>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</si>
  <si>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</si>
  <si>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</si>
  <si>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</si>
  <si>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</si>
  <si>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</si>
  <si>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</si>
  <si>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</si>
  <si>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</si>
  <si>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</si>
  <si>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</si>
  <si>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</si>
  <si>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</si>
  <si>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</si>
  <si>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</si>
  <si>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</si>
  <si>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</si>
  <si>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</si>
  <si>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</si>
  <si>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</si>
  <si>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</si>
  <si>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</si>
  <si>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</si>
  <si>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</si>
  <si>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</si>
  <si>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</si>
  <si>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</si>
  <si>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</si>
  <si>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</si>
  <si>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</si>
  <si>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</si>
  <si>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</si>
  <si>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</si>
  <si>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</si>
  <si>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</si>
  <si>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</si>
  <si>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</si>
  <si>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</si>
  <si>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</si>
  <si>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</si>
  <si>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</si>
  <si>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</si>
  <si>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</si>
  <si>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</si>
  <si>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</si>
  <si>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</si>
  <si>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</si>
  <si>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</si>
  <si>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</si>
  <si>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</si>
  <si>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</si>
  <si>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</si>
  <si>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</si>
  <si>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</si>
  <si>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</si>
  <si>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</si>
  <si>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</si>
  <si>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</si>
  <si>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</si>
  <si>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</si>
  <si>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</si>
  <si>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</si>
  <si>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</si>
  <si>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</si>
  <si>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</si>
  <si>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</si>
  <si>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</si>
  <si>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</si>
  <si>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</si>
  <si>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</si>
  <si>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</si>
  <si>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</si>
  <si>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</si>
  <si>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</si>
  <si>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</si>
  <si>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</si>
  <si>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</si>
  <si>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</si>
  <si>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</si>
  <si>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</si>
  <si>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</si>
  <si>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</si>
  <si>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</si>
  <si>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</si>
  <si>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</si>
  <si>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</si>
  <si>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</si>
  <si>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</si>
  <si>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</si>
  <si>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</si>
  <si>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</si>
  <si>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</si>
  <si>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</si>
  <si>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</si>
  <si>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</si>
  <si>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</si>
  <si>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</si>
  <si>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</si>
  <si>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</si>
  <si>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</si>
  <si>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</si>
  <si>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</si>
  <si>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</si>
  <si>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</si>
  <si>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</si>
  <si>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</si>
  <si>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</si>
  <si>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</si>
  <si>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</si>
  <si>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</si>
  <si>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</si>
  <si>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</si>
  <si>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</si>
  <si>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</si>
  <si>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</si>
  <si>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</si>
  <si>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</si>
  <si>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</si>
  <si>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</si>
  <si>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</si>
  <si>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</si>
  <si>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</si>
  <si>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</si>
  <si>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</si>
  <si>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</si>
  <si>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</si>
  <si>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</si>
  <si>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</si>
  <si>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</si>
  <si>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</si>
  <si>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</si>
  <si>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</si>
  <si>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</si>
  <si>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</si>
  <si>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</si>
  <si>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</si>
  <si>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</si>
  <si>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</si>
  <si>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</si>
  <si>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</si>
  <si>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</si>
  <si>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</si>
  <si>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</si>
  <si>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</si>
  <si>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</si>
  <si>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</si>
  <si>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</si>
  <si>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</si>
  <si>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</si>
  <si>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</si>
  <si>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</si>
  <si>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</si>
  <si>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</si>
  <si>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</si>
  <si>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</si>
  <si>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</si>
  <si>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</si>
  <si>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</si>
  <si>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</si>
  <si>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</si>
  <si>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</si>
  <si>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</si>
  <si>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</si>
  <si>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</si>
  <si>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</si>
  <si>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</si>
  <si>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</si>
  <si>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</si>
  <si>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</si>
  <si>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</si>
  <si>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</si>
  <si>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</si>
  <si>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</si>
  <si>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</si>
  <si>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</si>
  <si>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</si>
  <si>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</si>
  <si>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</si>
  <si>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</si>
  <si>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</si>
  <si>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</si>
  <si>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</si>
  <si>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</si>
  <si>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</si>
  <si>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</si>
  <si>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</si>
  <si>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</si>
  <si>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</si>
  <si>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</si>
  <si>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</si>
  <si>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</si>
  <si>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</si>
  <si>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</si>
  <si>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</si>
  <si>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</si>
  <si>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</si>
  <si>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</si>
  <si>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</si>
  <si>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</si>
  <si>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</si>
  <si>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</si>
  <si>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</si>
  <si>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</si>
  <si>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</si>
  <si>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</si>
  <si>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</si>
  <si>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</si>
  <si>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</si>
  <si>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</si>
  <si>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</si>
  <si>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</si>
  <si>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</si>
  <si>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</si>
  <si>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</si>
  <si>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</si>
  <si>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</si>
  <si>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</si>
  <si>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</si>
  <si>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</si>
  <si>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</si>
  <si>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</si>
  <si>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</si>
  <si>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</si>
  <si>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</si>
  <si>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</si>
  <si>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</si>
  <si>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</si>
  <si>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</si>
  <si>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</si>
  <si>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</si>
  <si>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</si>
  <si>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</si>
  <si>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</si>
  <si>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</si>
  <si>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</si>
  <si>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</si>
  <si>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</si>
  <si>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</si>
  <si>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</si>
  <si>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</si>
  <si>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</si>
  <si>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</si>
  <si>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</si>
  <si>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</si>
  <si>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</si>
  <si>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</si>
  <si>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</si>
  <si>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</si>
  <si>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</si>
  <si>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</si>
  <si>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</si>
  <si>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</si>
  <si>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</si>
  <si>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</si>
  <si>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</si>
  <si>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</si>
  <si>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</si>
  <si>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</si>
  <si>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</si>
  <si>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</si>
  <si>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</si>
  <si>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</si>
  <si>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</si>
  <si>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</si>
  <si>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</si>
  <si>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</si>
  <si>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</si>
  <si>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</si>
  <si>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</si>
  <si>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</si>
  <si>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</si>
  <si>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</si>
  <si>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</si>
  <si>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</si>
  <si>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</si>
  <si>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</si>
  <si>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</si>
  <si>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</si>
  <si>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</si>
  <si>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</si>
  <si>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</si>
  <si>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</si>
  <si>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</si>
  <si>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</si>
  <si>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</si>
  <si>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</si>
  <si>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</si>
  <si>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</si>
  <si>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</si>
  <si>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</si>
  <si>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</si>
  <si>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</si>
  <si>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</si>
  <si>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</si>
  <si>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</si>
  <si>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</si>
  <si>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</si>
  <si>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</si>
  <si>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</si>
  <si>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</si>
  <si>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</si>
  <si>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</si>
  <si>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</si>
  <si>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</si>
  <si>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</si>
  <si>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</si>
  <si>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</si>
  <si>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</si>
  <si>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</si>
  <si>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</si>
  <si>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</si>
  <si>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</si>
  <si>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</si>
  <si>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</si>
  <si>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</si>
  <si>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</si>
  <si>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</si>
  <si>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</si>
  <si>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</si>
  <si>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</si>
  <si>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</si>
  <si>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</si>
  <si>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</si>
  <si>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</si>
  <si>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</si>
  <si>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</si>
  <si>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</si>
  <si>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</si>
  <si>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</si>
  <si>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</si>
  <si>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</si>
  <si>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</si>
  <si>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</si>
  <si>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</si>
  <si>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</si>
  <si>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</si>
  <si>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</si>
  <si>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</si>
  <si>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</si>
  <si>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</si>
  <si>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</si>
  <si>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</si>
  <si>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</si>
  <si>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</si>
  <si>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</si>
  <si>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</si>
  <si>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</si>
  <si>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</si>
  <si>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</si>
  <si>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</si>
  <si>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</si>
  <si>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</si>
  <si>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</si>
  <si>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</si>
  <si>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</si>
  <si>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</si>
  <si>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</si>
  <si>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</si>
  <si>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</si>
  <si>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</si>
  <si>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</si>
  <si>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</si>
  <si>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</si>
  <si>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</si>
  <si>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</si>
  <si>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</si>
  <si>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</si>
  <si>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</si>
  <si>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</si>
  <si>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</si>
  <si>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</si>
  <si>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</si>
  <si>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</si>
  <si>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</si>
  <si>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</si>
  <si>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</si>
  <si>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</si>
  <si>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</si>
  <si>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</si>
  <si>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</si>
  <si>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</si>
  <si>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</si>
  <si>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</si>
  <si>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</si>
  <si>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</si>
  <si>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</si>
  <si>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</si>
  <si>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</si>
  <si>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</si>
  <si>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</si>
  <si>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</si>
  <si>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</si>
  <si>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</si>
  <si>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</si>
  <si>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</si>
  <si>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</si>
  <si>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</si>
  <si>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</si>
  <si>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</si>
  <si>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</si>
  <si>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</si>
  <si>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</si>
  <si>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</si>
  <si>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</si>
  <si>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</si>
  <si>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</si>
  <si>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</si>
  <si>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</si>
  <si>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</si>
  <si>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</si>
  <si>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</si>
  <si>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</si>
  <si>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</si>
  <si>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</si>
  <si>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</si>
  <si>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</si>
  <si>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</si>
  <si>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</si>
  <si>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</si>
  <si>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</si>
  <si>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</si>
  <si>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</si>
  <si>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</si>
  <si>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</si>
  <si>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</si>
  <si>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</si>
  <si>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</si>
  <si>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</si>
  <si>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</si>
  <si>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</si>
  <si>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</si>
  <si>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</si>
  <si>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</si>
  <si>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</si>
  <si>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</si>
  <si>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</si>
  <si>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</si>
  <si>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</si>
  <si>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</si>
  <si>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</si>
  <si>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</si>
  <si>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</si>
  <si>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</si>
  <si>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</si>
  <si>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</si>
  <si>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</si>
  <si>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</si>
  <si>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</si>
  <si>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</si>
  <si>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</si>
  <si>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</si>
  <si>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</si>
  <si>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</si>
  <si>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</si>
  <si>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</si>
  <si>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</si>
  <si>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</si>
  <si>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</si>
  <si>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</si>
  <si>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</si>
  <si>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</si>
  <si>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</si>
  <si>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</si>
  <si>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</si>
  <si>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</si>
  <si>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</si>
  <si>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</si>
  <si>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</si>
  <si>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</si>
  <si>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</si>
  <si>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</si>
  <si>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</si>
  <si>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</si>
  <si>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</si>
  <si>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</si>
  <si>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</si>
  <si>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</si>
  <si>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</si>
  <si>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</si>
  <si>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</si>
  <si>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</si>
  <si>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</si>
  <si>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</si>
  <si>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</si>
  <si>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</si>
  <si>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</si>
  <si>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</si>
  <si>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</si>
  <si>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</si>
  <si>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</si>
  <si>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</si>
  <si>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</si>
  <si>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</si>
  <si>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</si>
  <si>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</si>
  <si>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</si>
  <si>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</si>
  <si>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</si>
  <si>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</si>
  <si>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</si>
  <si>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</si>
  <si>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</si>
  <si>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</si>
  <si>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</si>
  <si>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</si>
  <si>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</si>
  <si>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</si>
  <si>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</si>
  <si>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</si>
  <si>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</si>
  <si>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</si>
  <si>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</si>
  <si>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</si>
  <si>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</si>
  <si>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</si>
  <si>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</si>
  <si>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</si>
  <si>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</si>
  <si>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</si>
  <si>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</si>
  <si>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</si>
  <si>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</si>
  <si>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</si>
  <si>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</si>
  <si>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</si>
  <si>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</si>
  <si>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</si>
  <si>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</si>
  <si>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</si>
  <si>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</si>
  <si>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</si>
  <si>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</si>
  <si>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</si>
  <si>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</si>
  <si>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</si>
  <si>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</si>
  <si>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</si>
  <si>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</si>
  <si>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</si>
  <si>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</si>
  <si>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</si>
  <si>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</si>
  <si>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</si>
  <si>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</si>
  <si>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</si>
  <si>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</si>
  <si>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</si>
  <si>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</si>
  <si>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</si>
  <si>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</si>
  <si>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</si>
  <si>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</si>
  <si>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</si>
  <si>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</si>
  <si>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</si>
  <si>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</si>
  <si>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</si>
  <si>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</si>
  <si>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</si>
  <si>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</si>
  <si>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</si>
  <si>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</si>
  <si>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</si>
  <si>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</si>
  <si>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</si>
  <si>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</si>
  <si>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</si>
  <si>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</si>
  <si>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</si>
  <si>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</si>
  <si>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</si>
  <si>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</si>
  <si>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</si>
  <si>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</si>
  <si>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</si>
  <si>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</si>
  <si>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</si>
  <si>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</si>
  <si>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</si>
  <si>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</si>
  <si>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</si>
  <si>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</si>
  <si>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</si>
  <si>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</si>
  <si>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</si>
  <si>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</si>
  <si>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</si>
  <si>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</si>
  <si>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</si>
  <si>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</si>
  <si>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</si>
  <si>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</si>
  <si>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</si>
  <si>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</si>
  <si>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</si>
  <si>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</si>
  <si>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</si>
  <si>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</si>
  <si>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</si>
  <si>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</si>
  <si>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</si>
  <si>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</si>
  <si>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</si>
  <si>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</si>
  <si>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</si>
  <si>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</si>
  <si>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</si>
  <si>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</si>
  <si>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</si>
  <si>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</si>
  <si>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</si>
  <si>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</si>
  <si>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</si>
  <si>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</si>
  <si>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</si>
  <si>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</si>
  <si>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</si>
  <si>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</si>
  <si>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</si>
  <si>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</si>
  <si>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</si>
  <si>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</si>
  <si>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</si>
  <si>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</si>
  <si>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</si>
  <si>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</si>
  <si>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</si>
  <si>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</si>
  <si>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</si>
  <si>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</si>
  <si>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</si>
  <si>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</si>
  <si>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</si>
  <si>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</si>
  <si>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</si>
  <si>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</si>
  <si>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</si>
  <si>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</si>
  <si>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</si>
  <si>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</si>
  <si>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</si>
  <si>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</si>
  <si>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</si>
  <si>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</si>
  <si>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</si>
  <si>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</si>
  <si>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</si>
  <si>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</si>
  <si>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</si>
  <si>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</si>
  <si>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</si>
  <si>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</si>
  <si>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</si>
  <si>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</si>
  <si>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</si>
  <si>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</si>
  <si>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</si>
  <si>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</si>
  <si>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</si>
  <si>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</si>
  <si>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</si>
  <si>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</si>
  <si>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</si>
  <si>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</si>
  <si>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</si>
  <si>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</si>
  <si>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</si>
  <si>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</si>
  <si>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</si>
  <si>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</si>
  <si>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</si>
  <si>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</si>
  <si>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</si>
  <si>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</si>
  <si>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</si>
  <si>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</si>
  <si>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</si>
  <si>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</si>
  <si>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</si>
  <si>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</si>
  <si>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</si>
  <si>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</si>
  <si>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</si>
  <si>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</si>
  <si>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</si>
  <si>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</si>
  <si>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</si>
  <si>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</si>
  <si>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</si>
  <si>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</si>
  <si>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</si>
  <si>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</si>
  <si>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</si>
  <si>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</si>
  <si>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</si>
  <si>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</si>
  <si>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</si>
  <si>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</si>
  <si>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</si>
  <si>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</si>
  <si>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</si>
  <si>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</si>
  <si>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</si>
  <si>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</si>
  <si>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</si>
  <si>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</si>
  <si>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</si>
  <si>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</si>
  <si>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</si>
  <si>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</si>
  <si>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</si>
  <si>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</si>
  <si>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</si>
  <si>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</si>
  <si>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</si>
  <si>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</si>
  <si>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</si>
  <si>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</si>
  <si>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</si>
  <si>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</si>
  <si>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</si>
  <si>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</si>
  <si>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</si>
  <si>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</si>
  <si>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</si>
  <si>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</si>
  <si>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</si>
  <si>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</si>
  <si>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</si>
  <si>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</si>
  <si>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</si>
  <si>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</si>
  <si>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</si>
  <si>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</si>
  <si>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</si>
  <si>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</si>
  <si>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</si>
  <si>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</si>
  <si>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</si>
  <si>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</si>
  <si>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</si>
  <si>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</si>
  <si>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</si>
  <si>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</si>
  <si>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</si>
  <si>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</si>
  <si>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</si>
  <si>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</si>
  <si>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</si>
  <si>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</si>
  <si>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</si>
  <si>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</si>
  <si>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</si>
  <si>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</si>
  <si>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</si>
  <si>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</si>
  <si>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</si>
  <si>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</si>
  <si>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</si>
  <si>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</si>
  <si>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</si>
  <si>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</si>
  <si>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</si>
  <si>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</si>
  <si>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</si>
  <si>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</si>
  <si>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</si>
  <si>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</si>
  <si>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</si>
  <si>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</si>
  <si>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</si>
  <si>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</si>
  <si>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</si>
  <si>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</si>
  <si>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</si>
  <si>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</si>
  <si>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</si>
  <si>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</si>
  <si>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</si>
  <si>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</si>
  <si>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</si>
  <si>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</si>
  <si>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</si>
  <si>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</si>
  <si>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</si>
  <si>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</si>
  <si>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</si>
  <si>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</si>
  <si>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</si>
  <si>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</si>
  <si>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</si>
  <si>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</si>
  <si>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</si>
  <si>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</si>
  <si>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</si>
  <si>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</si>
  <si>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</si>
  <si>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</si>
  <si>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</si>
  <si>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</si>
  <si>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</si>
  <si>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</si>
  <si>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</si>
  <si>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</si>
  <si>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</si>
  <si>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</si>
  <si>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</si>
  <si>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</si>
  <si>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</si>
  <si>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</si>
  <si>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</si>
  <si>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</si>
  <si>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</si>
  <si>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</si>
  <si>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</si>
  <si>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</si>
  <si>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</si>
  <si>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</si>
  <si>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</si>
  <si>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</si>
  <si>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</si>
  <si>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</si>
  <si>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</si>
  <si>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</si>
  <si>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</si>
  <si>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</si>
  <si>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</si>
  <si>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</si>
  <si>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</si>
  <si>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</si>
  <si>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</si>
  <si>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</si>
  <si>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</si>
  <si>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</si>
  <si>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</si>
  <si>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</si>
  <si>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</si>
  <si>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</si>
  <si>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</si>
  <si>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</si>
  <si>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</si>
  <si>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</si>
  <si>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</si>
  <si>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</si>
  <si>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</si>
  <si>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</si>
  <si>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</si>
  <si>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</si>
  <si>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</si>
  <si>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</si>
  <si>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</si>
  <si>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</si>
  <si>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</si>
  <si>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</si>
  <si>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</si>
  <si>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</si>
  <si>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</si>
  <si>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</si>
  <si>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</si>
  <si>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</si>
  <si>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</si>
  <si>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</si>
  <si>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</si>
  <si>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</si>
  <si>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</si>
  <si>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</si>
  <si>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</si>
  <si>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</si>
  <si>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</si>
  <si>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</si>
  <si>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</si>
  <si>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</si>
  <si>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</si>
  <si>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</si>
  <si>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</si>
  <si>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</si>
  <si>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</si>
  <si>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</si>
  <si>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</si>
  <si>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</si>
  <si>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</si>
  <si>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</si>
  <si>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</si>
  <si>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</si>
  <si>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</si>
  <si>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</si>
  <si>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</si>
  <si>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</si>
  <si>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</si>
  <si>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</si>
  <si>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</si>
  <si>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</si>
  <si>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</si>
  <si>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</si>
  <si>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</si>
  <si>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</si>
  <si>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</si>
  <si>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</si>
  <si>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</si>
  <si>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</si>
  <si>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</si>
  <si>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</si>
  <si>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</si>
  <si>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</si>
  <si>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</si>
  <si>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</si>
  <si>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</si>
  <si>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</si>
  <si>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</si>
  <si>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</si>
  <si>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</si>
  <si>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</si>
  <si>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</si>
  <si>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</si>
  <si>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</si>
  <si>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</si>
  <si>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</si>
  <si>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</si>
  <si>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</si>
  <si>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</si>
  <si>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</si>
  <si>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</si>
  <si>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</si>
  <si>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</si>
  <si>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</si>
  <si>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</si>
  <si>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</si>
  <si>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</si>
  <si>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</si>
  <si>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</si>
  <si>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</si>
  <si>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</si>
  <si>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</si>
  <si>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</si>
  <si>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</si>
  <si>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</si>
  <si>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</si>
  <si>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</si>
  <si>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</si>
  <si>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</si>
  <si>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</si>
  <si>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</si>
  <si>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</si>
  <si>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</si>
  <si>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</si>
  <si>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</si>
  <si>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</si>
  <si>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</si>
  <si>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</si>
  <si>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</si>
  <si>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</si>
  <si>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</si>
  <si>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</si>
  <si>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</si>
  <si>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</si>
  <si>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</si>
  <si>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</si>
  <si>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</si>
  <si>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</si>
  <si>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</si>
  <si>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</si>
  <si>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</si>
  <si>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</si>
  <si>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</si>
  <si>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</si>
  <si>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</si>
  <si>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</si>
  <si>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</si>
  <si>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</si>
  <si>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</si>
  <si>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</si>
  <si>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</si>
  <si>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</si>
  <si>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</si>
  <si>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</si>
  <si>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</si>
  <si>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</si>
  <si>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</si>
  <si>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</si>
  <si>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</si>
  <si>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</si>
  <si>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</si>
  <si>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</si>
  <si>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</si>
  <si>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</si>
  <si>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</si>
  <si>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</si>
  <si>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</si>
  <si>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</si>
  <si>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</si>
  <si>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</si>
  <si>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</si>
  <si>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</si>
  <si>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</si>
  <si>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</si>
  <si>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</si>
  <si>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</si>
  <si>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</si>
  <si>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</si>
  <si>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</si>
  <si>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</si>
  <si>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</si>
  <si>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</si>
  <si>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</si>
  <si>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</si>
  <si>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</si>
  <si>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</si>
  <si>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</si>
  <si>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</si>
  <si>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</si>
  <si>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</si>
  <si>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</si>
  <si>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</si>
  <si>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</si>
  <si>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</si>
  <si>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</si>
  <si>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</si>
  <si>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</si>
  <si>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</si>
  <si>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</si>
  <si>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</si>
  <si>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</si>
  <si>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</si>
  <si>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</si>
  <si>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</si>
  <si>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</si>
  <si>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</si>
  <si>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</si>
  <si>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</si>
  <si>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</si>
  <si>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</si>
  <si>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</si>
  <si>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</si>
  <si>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</si>
  <si>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</si>
  <si>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</si>
  <si>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</si>
  <si>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</si>
  <si>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</si>
  <si>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</si>
  <si>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</si>
  <si>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</si>
  <si>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</si>
  <si>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</si>
  <si>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</si>
  <si>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</si>
  <si>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</si>
  <si>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</si>
  <si>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</si>
  <si>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</si>
  <si>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</si>
  <si>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</si>
  <si>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</si>
  <si>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</si>
  <si>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</si>
  <si>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</si>
  <si>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</si>
  <si>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</si>
  <si>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</si>
  <si>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</si>
  <si>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</si>
  <si>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</si>
  <si>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</si>
  <si>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</si>
  <si>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</si>
  <si>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</si>
  <si>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</si>
  <si>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</si>
  <si>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</si>
  <si>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</si>
  <si>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</si>
  <si>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</si>
  <si>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</si>
  <si>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</si>
  <si>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</si>
  <si>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</si>
  <si>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</si>
  <si>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</si>
  <si>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</si>
  <si>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</si>
  <si>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</si>
  <si>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</si>
  <si>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</si>
  <si>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</si>
  <si>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</si>
  <si>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</si>
  <si>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</si>
  <si>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</si>
  <si>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</si>
  <si>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</si>
  <si>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</si>
  <si>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</si>
  <si>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</si>
  <si>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</si>
  <si>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</si>
  <si>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</si>
  <si>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</si>
  <si>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</si>
  <si>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</si>
  <si>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</si>
  <si>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</si>
  <si>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</si>
  <si>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</si>
  <si>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</si>
  <si>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</si>
  <si>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</si>
  <si>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</si>
  <si>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</si>
  <si>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</si>
  <si>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</si>
  <si>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</si>
  <si>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</si>
  <si>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</si>
  <si>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</si>
  <si>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</si>
  <si>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</si>
  <si>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</si>
  <si>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</si>
  <si>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</si>
  <si>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</si>
  <si>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</si>
  <si>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</si>
  <si>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</si>
  <si>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</si>
  <si>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</si>
  <si>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</si>
  <si>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</si>
  <si>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</si>
  <si>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</si>
  <si>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</si>
  <si>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</si>
  <si>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</si>
  <si>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</si>
  <si>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</si>
  <si>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</si>
  <si>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</si>
  <si>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</si>
  <si>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</si>
  <si>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</si>
  <si>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</si>
  <si>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</si>
  <si>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</si>
  <si>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</si>
  <si>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</si>
  <si>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</si>
  <si>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</si>
  <si>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</si>
  <si>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</si>
  <si>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</si>
  <si>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</si>
  <si>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</si>
  <si>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</si>
  <si>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</si>
  <si>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</si>
  <si>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</si>
  <si>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</si>
  <si>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</si>
  <si>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</si>
  <si>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</si>
  <si>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</si>
  <si>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</si>
  <si>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</si>
  <si>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</si>
  <si>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</si>
  <si>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</si>
  <si>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</si>
  <si>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</si>
  <si>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</si>
  <si>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</si>
  <si>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</si>
  <si>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</si>
  <si>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</si>
  <si>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</si>
  <si>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</si>
  <si>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</si>
  <si>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</si>
  <si>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</si>
  <si>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</si>
  <si>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</si>
  <si>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</si>
  <si>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</si>
  <si>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</si>
  <si>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</si>
  <si>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</si>
  <si>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</si>
  <si>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</si>
  <si>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</si>
  <si>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</si>
  <si>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</si>
  <si>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</si>
  <si>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</si>
  <si>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</si>
  <si>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</si>
  <si>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</si>
  <si>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</si>
  <si>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</si>
  <si>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</si>
  <si>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</si>
  <si>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</si>
  <si>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</si>
  <si>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</si>
  <si>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</si>
  <si>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</si>
  <si>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</si>
  <si>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</si>
  <si>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</si>
  <si>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</si>
  <si>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</si>
  <si>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</si>
  <si>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</si>
  <si>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</si>
  <si>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</si>
  <si>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</si>
  <si>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</si>
  <si>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</si>
  <si>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</si>
  <si>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</si>
  <si>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</si>
  <si>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</si>
  <si>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</si>
  <si>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</si>
  <si>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</si>
  <si>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</si>
  <si>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</si>
  <si>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</si>
  <si>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</si>
  <si>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</si>
  <si>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</si>
  <si>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</si>
  <si>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</si>
  <si>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</si>
  <si>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</si>
  <si>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</si>
  <si>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</si>
  <si>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</si>
  <si>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</si>
  <si>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</si>
  <si>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</si>
  <si>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</si>
  <si>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</si>
  <si>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</si>
  <si>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</si>
  <si>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</si>
  <si>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</si>
  <si>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</si>
  <si>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</si>
  <si>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</si>
  <si>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</si>
  <si>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</si>
  <si>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</si>
  <si>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</si>
  <si>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</si>
  <si>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</si>
  <si>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</si>
  <si>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</si>
  <si>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</si>
  <si>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</si>
  <si>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</si>
  <si>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</si>
  <si>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</si>
  <si>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</si>
  <si>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</si>
  <si>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</si>
  <si>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</si>
  <si>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</si>
  <si>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</si>
  <si>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</si>
  <si>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</si>
  <si>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</si>
  <si>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</si>
  <si>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</si>
  <si>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</si>
  <si>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</si>
  <si>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</si>
  <si>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</si>
  <si>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</si>
  <si>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</si>
  <si>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</si>
  <si>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</si>
  <si>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</si>
  <si>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</si>
  <si>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</si>
  <si>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</si>
  <si>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</si>
  <si>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</si>
  <si>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</si>
  <si>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</si>
  <si>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</si>
  <si>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</si>
  <si>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</si>
  <si>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</si>
  <si>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</si>
  <si>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</si>
  <si>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</si>
  <si>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</si>
  <si>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</si>
  <si>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</si>
  <si>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</si>
  <si>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</si>
  <si>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</si>
  <si>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</si>
  <si>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</si>
  <si>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</si>
  <si>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</si>
  <si>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</si>
  <si>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</si>
  <si>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</si>
  <si>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</si>
  <si>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</si>
  <si>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</si>
  <si>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</si>
  <si>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</si>
  <si>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</si>
  <si>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</si>
  <si>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</si>
  <si>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</si>
  <si>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</si>
  <si>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</si>
  <si>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</si>
  <si>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</si>
  <si>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</si>
  <si>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</si>
  <si>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</si>
  <si>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</si>
  <si>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</si>
  <si>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</si>
  <si>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</si>
  <si>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</si>
  <si>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</si>
  <si>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</si>
  <si>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</si>
  <si>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</si>
  <si>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</si>
  <si>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</si>
  <si>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</si>
  <si>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</si>
  <si>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</si>
  <si>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</si>
  <si>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</si>
  <si>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</si>
  <si>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</si>
  <si>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</si>
  <si>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</si>
  <si>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</si>
  <si>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</si>
  <si>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</si>
  <si>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</si>
  <si>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</si>
  <si>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</si>
  <si>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</si>
  <si>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</si>
  <si>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</si>
  <si>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</si>
  <si>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</si>
  <si>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</si>
  <si>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</si>
  <si>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</si>
  <si>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</si>
  <si>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</si>
  <si>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</si>
  <si>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</si>
  <si>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</si>
  <si>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</si>
  <si>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</si>
  <si>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</si>
  <si>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</si>
  <si>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</si>
  <si>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</si>
  <si>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</si>
  <si>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</si>
  <si>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</si>
  <si>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</si>
  <si>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</si>
  <si>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</si>
  <si>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</si>
  <si>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</si>
  <si>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</si>
  <si>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</si>
  <si>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</si>
  <si>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</si>
  <si>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</si>
  <si>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</si>
  <si>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</si>
  <si>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</si>
  <si>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</si>
  <si>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</si>
  <si>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</si>
  <si>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</si>
  <si>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</si>
  <si>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</si>
  <si>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</si>
  <si>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</si>
  <si>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</si>
  <si>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</si>
  <si>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</si>
  <si>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</si>
  <si>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</si>
  <si>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</si>
  <si>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</si>
  <si>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</si>
  <si>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</si>
  <si>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</si>
  <si>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</si>
  <si>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</si>
  <si>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</si>
  <si>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</si>
  <si>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</si>
  <si>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</si>
  <si>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</si>
  <si>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</si>
  <si>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</si>
  <si>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</si>
  <si>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</si>
  <si>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</si>
  <si>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</si>
  <si>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</si>
  <si>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</si>
  <si>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</si>
  <si>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</si>
  <si>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</si>
  <si>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</si>
  <si>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</si>
  <si>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</si>
  <si>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</si>
  <si>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</si>
  <si>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</si>
  <si>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</si>
  <si>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</si>
  <si>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</si>
  <si>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</si>
  <si>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</si>
  <si>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</si>
  <si>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</si>
  <si>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</si>
  <si>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</si>
  <si>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</si>
  <si>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</si>
  <si>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</si>
  <si>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</si>
  <si>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</si>
  <si>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</si>
  <si>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</si>
  <si>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</si>
  <si>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</si>
  <si>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</si>
  <si>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</si>
  <si>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</si>
  <si>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</si>
  <si>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</si>
  <si>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</si>
  <si>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</si>
  <si>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</si>
  <si>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</si>
  <si>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</si>
  <si>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</si>
  <si>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</si>
  <si>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</si>
  <si>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</si>
  <si>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</si>
  <si>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</si>
  <si>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</si>
  <si>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</si>
  <si>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</si>
  <si>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</si>
  <si>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</si>
  <si>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</si>
  <si>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</si>
  <si>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</si>
  <si>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</si>
  <si>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</si>
  <si>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</si>
  <si>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</si>
  <si>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</si>
  <si>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</si>
  <si>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</si>
  <si>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</si>
  <si>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</si>
  <si>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</si>
  <si>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</si>
  <si>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</si>
  <si>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</si>
  <si>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</si>
  <si>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</si>
  <si>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</si>
  <si>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</si>
  <si>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</si>
  <si>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</si>
  <si>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</si>
  <si>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</si>
  <si>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</si>
  <si>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</si>
  <si>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</si>
  <si>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</si>
  <si>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</si>
  <si>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</si>
  <si>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</si>
  <si>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</si>
  <si>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</si>
  <si>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</si>
  <si>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</si>
  <si>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</si>
  <si>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</si>
  <si>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</si>
  <si>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</si>
  <si>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</si>
  <si>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</si>
  <si>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</si>
  <si>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</si>
  <si>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</si>
  <si>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</si>
  <si>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</si>
  <si>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</si>
  <si>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</si>
  <si>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</si>
  <si>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</si>
  <si>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</si>
  <si>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</si>
  <si>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</si>
  <si>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</si>
  <si>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</si>
  <si>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</si>
  <si>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</si>
  <si>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</si>
  <si>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</si>
  <si>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</si>
  <si>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</si>
  <si>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</si>
  <si>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</si>
  <si>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</si>
  <si>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</si>
  <si>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</si>
  <si>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</si>
  <si>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</si>
  <si>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</si>
  <si>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</si>
  <si>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</si>
  <si>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</si>
  <si>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</si>
  <si>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</si>
  <si>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</si>
  <si>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</si>
  <si>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</si>
  <si>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</si>
  <si>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</si>
  <si>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</si>
  <si>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</si>
  <si>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</si>
  <si>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</si>
  <si>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</si>
  <si>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</si>
  <si>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</si>
  <si>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</si>
  <si>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</si>
  <si>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</si>
  <si>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</si>
  <si>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</si>
  <si>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</si>
  <si>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</si>
  <si>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</si>
  <si>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</si>
  <si>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</si>
  <si>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</si>
  <si>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</si>
  <si>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</si>
  <si>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</si>
  <si>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</si>
  <si>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</si>
  <si>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</si>
  <si>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</si>
  <si>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</si>
  <si>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</si>
  <si>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</si>
  <si>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</si>
  <si>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</si>
  <si>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</si>
  <si>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</si>
  <si>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</si>
  <si>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</si>
  <si>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</si>
  <si>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</si>
  <si>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</si>
  <si>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</si>
  <si>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</si>
  <si>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</si>
  <si>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</si>
  <si>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</si>
  <si>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</si>
  <si>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</si>
  <si>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</si>
  <si>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</si>
  <si>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</si>
  <si>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</si>
  <si>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</si>
  <si>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</si>
  <si>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</si>
  <si>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</si>
  <si>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</si>
  <si>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</si>
  <si>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</si>
  <si>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</si>
  <si>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</si>
  <si>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</si>
  <si>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</si>
  <si>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</si>
  <si>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</si>
  <si>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</si>
  <si>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</si>
  <si>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</si>
  <si>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</si>
  <si>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</si>
  <si>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</si>
  <si>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</si>
  <si>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</si>
  <si>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</si>
  <si>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</si>
  <si>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</si>
  <si>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</si>
  <si>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</si>
  <si>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</si>
  <si>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</si>
  <si>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</si>
  <si>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</si>
  <si>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</si>
  <si>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</si>
  <si>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</si>
  <si>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</si>
  <si>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</si>
  <si>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</si>
  <si>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</si>
  <si>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</si>
  <si>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</si>
  <si>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</si>
  <si>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</si>
  <si>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</si>
  <si>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</si>
  <si>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</si>
  <si>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</si>
  <si>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</si>
  <si>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</si>
  <si>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</si>
  <si>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</si>
  <si>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</si>
  <si>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</si>
  <si>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</si>
  <si>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</si>
  <si>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</si>
  <si>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</si>
  <si>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</si>
  <si>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</si>
  <si>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</si>
  <si>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</si>
  <si>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</si>
  <si>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</si>
  <si>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</si>
  <si>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</si>
  <si>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</si>
  <si>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</si>
  <si>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</si>
  <si>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</si>
  <si>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</si>
  <si>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</si>
  <si>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</si>
  <si>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</si>
  <si>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</si>
  <si>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</si>
  <si>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</si>
  <si>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</si>
  <si>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</si>
  <si>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</si>
  <si>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</si>
  <si>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</si>
  <si>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</si>
  <si>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</si>
  <si>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</si>
  <si>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</si>
  <si>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</si>
  <si>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</si>
  <si>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</si>
  <si>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</si>
  <si>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</si>
  <si>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</si>
  <si>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</si>
  <si>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</si>
  <si>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</si>
  <si>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</si>
  <si>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</si>
  <si>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</si>
  <si>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</si>
  <si>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</si>
  <si>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</si>
  <si>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</si>
  <si>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</si>
  <si>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</si>
  <si>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</si>
  <si>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</si>
  <si>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</si>
  <si>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</si>
  <si>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</si>
  <si>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</si>
  <si>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</si>
  <si>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</si>
  <si>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</si>
  <si>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</si>
  <si>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</si>
  <si>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</si>
  <si>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</si>
  <si>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</si>
  <si>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</si>
  <si>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</si>
  <si>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</si>
  <si>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</si>
  <si>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</si>
  <si>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</si>
  <si>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</si>
  <si>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</si>
  <si>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</si>
  <si>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</si>
  <si>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</si>
  <si>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</si>
  <si>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</si>
  <si>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</si>
  <si>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</si>
  <si>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</si>
  <si>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</si>
  <si>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</si>
  <si>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</si>
  <si>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</si>
  <si>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</si>
  <si>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</si>
  <si>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</si>
  <si>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</si>
  <si>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</si>
  <si>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</si>
  <si>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</si>
  <si>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</si>
  <si>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</si>
  <si>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</si>
  <si>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</si>
  <si>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</si>
  <si>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</si>
  <si>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</si>
  <si>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</si>
  <si>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</si>
  <si>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</si>
  <si>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</si>
  <si>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</si>
  <si>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</si>
  <si>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</si>
  <si>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</si>
  <si>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</si>
  <si>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</si>
  <si>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</si>
  <si>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</si>
  <si>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</si>
  <si>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</si>
  <si>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</si>
  <si>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</si>
  <si>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</si>
  <si>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</si>
  <si>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</si>
  <si>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</si>
  <si>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</si>
  <si>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</si>
  <si>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</si>
  <si>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</si>
  <si>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</si>
  <si>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</si>
  <si>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</si>
  <si>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</si>
  <si>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</si>
  <si>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</si>
  <si>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</si>
  <si>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</si>
  <si>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</si>
  <si>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</si>
  <si>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</si>
  <si>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</si>
  <si>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</si>
  <si>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</si>
  <si>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</si>
  <si>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</si>
  <si>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</si>
  <si>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</si>
  <si>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</si>
  <si>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</si>
  <si>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</si>
  <si>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</si>
  <si>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</si>
  <si>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</si>
  <si>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</si>
  <si>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</si>
  <si>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</si>
  <si>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</si>
  <si>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</si>
  <si>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</si>
  <si>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</si>
  <si>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</si>
  <si>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</si>
  <si>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</si>
  <si>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</si>
  <si>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</si>
  <si>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</si>
  <si>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</si>
  <si>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</si>
  <si>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</si>
  <si>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</si>
  <si>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</si>
  <si>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</si>
  <si>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</si>
  <si>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</si>
  <si>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</si>
  <si>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</si>
  <si>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</si>
  <si>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</si>
  <si>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</si>
  <si>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</si>
  <si>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</si>
  <si>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</si>
  <si>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</si>
  <si>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</si>
  <si>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</si>
  <si>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</si>
  <si>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</si>
  <si>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</si>
  <si>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</si>
  <si>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</si>
  <si>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</si>
  <si>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</si>
  <si>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</si>
  <si>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</si>
  <si>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</si>
  <si>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</si>
  <si>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</si>
  <si>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</si>
  <si>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</si>
  <si>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</si>
  <si>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</si>
  <si>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</si>
  <si>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</si>
  <si>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</si>
  <si>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</si>
  <si>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</si>
  <si>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</si>
  <si>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</si>
  <si>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</si>
  <si>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</si>
  <si>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</si>
  <si>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</si>
  <si>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</si>
  <si>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</si>
  <si>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</si>
  <si>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</si>
  <si>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</si>
  <si>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</si>
  <si>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</si>
  <si>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</si>
  <si>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</si>
  <si>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</si>
  <si>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</si>
  <si>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</si>
  <si>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</si>
  <si>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</si>
  <si>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</si>
  <si>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</si>
  <si>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</si>
  <si>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</si>
  <si>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</si>
  <si>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</si>
  <si>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</si>
  <si>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</si>
  <si>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</si>
  <si>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</si>
  <si>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</si>
  <si>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</si>
  <si>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</si>
  <si>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</si>
  <si>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</si>
  <si>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</si>
  <si>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</si>
  <si>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</si>
  <si>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</si>
  <si>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</si>
  <si>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</si>
  <si>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</si>
  <si>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</si>
  <si>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</si>
  <si>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</si>
  <si>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</si>
  <si>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</si>
  <si>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</si>
  <si>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</si>
  <si>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</si>
  <si>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</si>
  <si>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</si>
  <si>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</si>
  <si>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</si>
  <si>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</si>
  <si>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</si>
  <si>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</si>
  <si>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</si>
  <si>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</si>
  <si>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</si>
  <si>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</si>
  <si>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</si>
  <si>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</si>
  <si>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</si>
  <si>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</si>
  <si>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</si>
  <si>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</si>
  <si>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</si>
  <si>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</si>
  <si>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</si>
  <si>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</si>
  <si>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</si>
  <si>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</si>
  <si>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</si>
  <si>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</si>
  <si>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</si>
  <si>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</si>
  <si>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</si>
  <si>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</si>
  <si>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</si>
  <si>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</si>
  <si>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</si>
  <si>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</si>
  <si>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</si>
  <si>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</si>
  <si>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</si>
  <si>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</si>
  <si>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</si>
  <si>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</si>
  <si>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</si>
  <si>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</si>
  <si>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</si>
  <si>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</si>
  <si>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</si>
  <si>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</si>
  <si>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</si>
  <si>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</si>
  <si>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</si>
  <si>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</si>
  <si>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</si>
  <si>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</si>
  <si>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</si>
  <si>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</si>
  <si>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</si>
  <si>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</si>
  <si>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</si>
  <si>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</si>
  <si>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</si>
  <si>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</si>
  <si>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</si>
  <si>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</si>
  <si>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</si>
  <si>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</si>
  <si>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</si>
  <si>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</si>
  <si>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</si>
  <si>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</si>
  <si>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</si>
  <si>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</si>
  <si>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</si>
  <si>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</si>
  <si>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</si>
  <si>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</si>
  <si>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</si>
  <si>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</si>
  <si>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</si>
  <si>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</si>
  <si>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</si>
  <si>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</si>
  <si>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</si>
  <si>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</si>
  <si>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</si>
  <si>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</si>
  <si>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</si>
  <si>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</si>
  <si>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</si>
  <si>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</si>
  <si>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</si>
  <si>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</si>
  <si>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</si>
  <si>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</si>
  <si>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</si>
  <si>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</si>
  <si>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</si>
  <si>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</si>
  <si>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</si>
  <si>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</si>
  <si>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</si>
  <si>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</si>
  <si>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</si>
  <si>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</si>
  <si>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</si>
  <si>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</si>
  <si>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</si>
  <si>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</si>
  <si>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</si>
  <si>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</si>
  <si>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</si>
  <si>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</si>
  <si>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</si>
  <si>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</si>
  <si>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</si>
  <si>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</si>
  <si>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</si>
  <si>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</si>
  <si>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</si>
  <si>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</si>
  <si>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</si>
  <si>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</si>
  <si>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</si>
  <si>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</si>
  <si>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</si>
  <si>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</si>
  <si>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</si>
  <si>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</si>
  <si>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</si>
  <si>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</si>
  <si>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</si>
  <si>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</si>
  <si>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</si>
  <si>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</si>
  <si>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</si>
  <si>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</si>
  <si>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</si>
  <si>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</si>
  <si>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</si>
  <si>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</si>
  <si>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</si>
  <si>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</si>
  <si>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</si>
  <si>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</si>
  <si>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</si>
  <si>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</si>
  <si>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</si>
  <si>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</si>
  <si>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</si>
  <si>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</si>
  <si>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</si>
  <si>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</si>
  <si>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</si>
  <si>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</si>
  <si>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</si>
  <si>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</si>
  <si>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</si>
  <si>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</si>
  <si>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</si>
  <si>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</si>
  <si>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</si>
  <si>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</si>
  <si>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</si>
  <si>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</si>
  <si>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</si>
  <si>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</si>
  <si>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</si>
  <si>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</si>
  <si>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</si>
  <si>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</si>
  <si>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</si>
  <si>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</si>
  <si>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</si>
  <si>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</si>
  <si>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</si>
  <si>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</si>
  <si>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</si>
  <si>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</si>
  <si>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</si>
  <si>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</si>
  <si>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</si>
  <si>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</si>
  <si>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</si>
  <si>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</si>
  <si>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</si>
  <si>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</si>
  <si>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</si>
  <si>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</si>
  <si>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</si>
  <si>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</si>
  <si>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</si>
  <si>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</si>
  <si>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</si>
  <si>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</si>
  <si>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</si>
  <si>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</si>
  <si>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</si>
  <si>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</si>
  <si>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</si>
  <si>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</si>
  <si>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</si>
  <si>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</si>
  <si>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</si>
  <si>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</si>
  <si>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</si>
  <si>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</si>
  <si>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</si>
  <si>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</si>
  <si>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</si>
  <si>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</si>
  <si>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</si>
  <si>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</si>
  <si>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</si>
  <si>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</si>
  <si>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</si>
  <si>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</si>
  <si>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</si>
  <si>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</si>
  <si>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</si>
  <si>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</si>
  <si>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</si>
  <si>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</si>
  <si>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</si>
  <si>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</si>
  <si>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</si>
  <si>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</si>
  <si>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</si>
  <si>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</si>
  <si>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</si>
  <si>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</si>
  <si>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</si>
  <si>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</si>
  <si>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</si>
  <si>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</si>
  <si>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</si>
  <si>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</si>
  <si>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</si>
  <si>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</si>
  <si>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</si>
  <si>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</si>
  <si>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</si>
  <si>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</si>
  <si>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</si>
  <si>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</si>
  <si>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</si>
  <si>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</si>
  <si>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</si>
  <si>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</si>
  <si>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</si>
  <si>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</si>
  <si>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</si>
  <si>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</si>
  <si>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</si>
  <si>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</si>
  <si>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</si>
  <si>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</si>
  <si>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</si>
  <si>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</si>
  <si>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</si>
  <si>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</si>
  <si>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</si>
  <si>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</si>
  <si>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</si>
  <si>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</si>
  <si>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</si>
  <si>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</si>
  <si>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</si>
  <si>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</si>
  <si>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</si>
  <si>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</si>
  <si>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</si>
  <si>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</si>
  <si>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</si>
  <si>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</si>
  <si>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</si>
  <si>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</si>
  <si>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</si>
  <si>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</si>
  <si>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</si>
  <si>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</si>
  <si>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</si>
  <si>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</si>
  <si>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</si>
  <si>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</si>
  <si>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</si>
  <si>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</si>
  <si>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</si>
  <si>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</si>
  <si>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</si>
  <si>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</si>
  <si>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</si>
  <si>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</si>
  <si>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</si>
  <si>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</si>
  <si>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</si>
  <si>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</si>
  <si>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</si>
  <si>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</si>
  <si>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</si>
  <si>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</si>
  <si>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</si>
  <si>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</si>
  <si>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</si>
  <si>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</si>
  <si>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</si>
  <si>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</si>
  <si>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</si>
  <si>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</si>
  <si>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</si>
  <si>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</si>
  <si>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</si>
  <si>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</si>
  <si>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</si>
  <si>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</si>
  <si>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</si>
  <si>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</si>
  <si>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</si>
  <si>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</si>
  <si>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</si>
  <si>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</si>
  <si>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</si>
  <si>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</si>
  <si>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</si>
  <si>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</si>
  <si>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</si>
  <si>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</si>
  <si>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</si>
  <si>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</si>
  <si>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</si>
  <si>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</si>
  <si>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</si>
  <si>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</si>
  <si>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</si>
  <si>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</si>
  <si>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</si>
  <si>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</si>
  <si>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</si>
  <si>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</si>
  <si>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</si>
  <si>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</si>
  <si>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</si>
  <si>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</si>
  <si>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</si>
  <si>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</si>
  <si>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</si>
  <si>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</si>
  <si>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</si>
  <si>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</si>
  <si>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</si>
  <si>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</si>
  <si>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</si>
  <si>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</si>
  <si>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</si>
  <si>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</si>
  <si>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</si>
  <si>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</si>
  <si>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</si>
  <si>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</si>
  <si>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</si>
  <si>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</si>
  <si>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</si>
  <si>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</si>
  <si>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</si>
  <si>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</si>
  <si>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</si>
  <si>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</si>
  <si>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</si>
  <si>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</si>
  <si>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</si>
  <si>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</si>
  <si>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</si>
  <si>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</si>
  <si>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</si>
  <si>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</si>
  <si>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</si>
  <si>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</si>
  <si>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</si>
  <si>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</si>
  <si>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</si>
  <si>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</si>
  <si>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</si>
  <si>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</si>
  <si>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</si>
  <si>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</si>
  <si>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</si>
  <si>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</si>
  <si>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</si>
  <si>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</si>
  <si>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</si>
  <si>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</si>
  <si>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</si>
  <si>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</si>
  <si>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</si>
  <si>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</si>
  <si>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</si>
  <si>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</si>
  <si>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</si>
  <si>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</si>
  <si>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</si>
  <si>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</si>
  <si>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</si>
  <si>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</si>
  <si>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</si>
  <si>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</si>
  <si>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</si>
  <si>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</si>
  <si>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</si>
  <si>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</si>
  <si>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</si>
  <si>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</si>
  <si>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</si>
  <si>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</si>
  <si>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</si>
  <si>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</si>
  <si>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</si>
  <si>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</si>
  <si>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</si>
  <si>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</si>
  <si>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</si>
  <si>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</si>
  <si>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</si>
  <si>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</si>
  <si>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</si>
  <si>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</si>
  <si>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</si>
  <si>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</si>
  <si>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</si>
  <si>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</si>
  <si>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</si>
  <si>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</si>
  <si>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</si>
  <si>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</si>
  <si>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</si>
  <si>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</si>
  <si>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</si>
  <si>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</si>
  <si>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</si>
  <si>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</si>
  <si>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</si>
  <si>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</si>
  <si>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</si>
  <si>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</si>
  <si>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</si>
  <si>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</si>
  <si>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</si>
  <si>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</si>
  <si>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</si>
  <si>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</si>
  <si>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</si>
  <si>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</si>
  <si>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</si>
  <si>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</si>
  <si>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</si>
  <si>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</si>
  <si>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</si>
  <si>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</si>
  <si>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</si>
  <si>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</si>
  <si>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</si>
  <si>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</si>
  <si>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</si>
  <si>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</si>
  <si>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</si>
  <si>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</si>
  <si>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</si>
  <si>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</si>
  <si>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</si>
  <si>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</si>
  <si>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</si>
  <si>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</si>
  <si>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</si>
  <si>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</si>
  <si>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</si>
  <si>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</si>
  <si>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</si>
  <si>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</si>
  <si>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</si>
  <si>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</si>
  <si>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</si>
  <si>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</si>
  <si>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</si>
  <si>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</si>
  <si>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</si>
  <si>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</si>
  <si>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</si>
  <si>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</si>
  <si>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</si>
  <si>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</si>
  <si>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</si>
  <si>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</si>
  <si>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</si>
  <si>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</si>
  <si>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</si>
  <si>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</si>
  <si>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</si>
  <si>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</si>
  <si>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</si>
  <si>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</si>
  <si>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</si>
  <si>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</si>
  <si>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</si>
  <si>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</si>
  <si>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</si>
  <si>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</si>
  <si>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</si>
  <si>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</si>
  <si>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</si>
  <si>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</si>
  <si>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</si>
  <si>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</si>
  <si>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</si>
  <si>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</si>
  <si>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</si>
  <si>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</si>
  <si>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</si>
  <si>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</si>
  <si>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</si>
  <si>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</si>
  <si>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</si>
  <si>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</si>
  <si>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</si>
  <si>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</si>
  <si>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</si>
  <si>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</si>
  <si>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</si>
  <si>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</si>
  <si>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</si>
  <si>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</si>
  <si>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</si>
  <si>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</si>
  <si>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</si>
  <si>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</si>
  <si>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</si>
  <si>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</si>
  <si>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</si>
  <si>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</si>
  <si>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</si>
  <si>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</si>
  <si>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</si>
  <si>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</si>
  <si>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</si>
  <si>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</si>
  <si>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</si>
  <si>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</si>
  <si>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</si>
  <si>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</si>
  <si>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</si>
  <si>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</si>
  <si>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</si>
  <si>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</si>
  <si>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</si>
  <si>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</si>
  <si>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</si>
  <si>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</si>
  <si>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</si>
  <si>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</si>
  <si>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</si>
  <si>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</si>
  <si>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</si>
  <si>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</si>
  <si>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</si>
  <si>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</si>
  <si>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</si>
  <si>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</si>
  <si>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</si>
  <si>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</si>
  <si>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</si>
  <si>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</si>
  <si>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</si>
  <si>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</si>
  <si>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</si>
  <si>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</si>
  <si>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</si>
  <si>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</si>
  <si>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</si>
  <si>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</si>
  <si>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</si>
  <si>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</si>
  <si>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</si>
  <si>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</si>
  <si>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</si>
  <si>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</si>
  <si>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</si>
  <si>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</si>
  <si>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</si>
  <si>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</si>
  <si>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</si>
  <si>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</si>
  <si>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</si>
  <si>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</si>
  <si>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</si>
  <si>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</si>
  <si>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</si>
  <si>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</si>
  <si>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</si>
  <si>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</si>
  <si>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</si>
  <si>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</si>
  <si>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</si>
  <si>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</si>
  <si>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</si>
  <si>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</si>
  <si>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</si>
  <si>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</si>
  <si>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</si>
  <si>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</si>
  <si>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</si>
  <si>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</si>
  <si>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</si>
  <si>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</si>
  <si>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</si>
  <si>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</si>
  <si>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</si>
  <si>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</si>
  <si>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</si>
  <si>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</si>
  <si>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</si>
  <si>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</si>
  <si>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</si>
  <si>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</si>
  <si>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</si>
  <si>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</si>
  <si>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</si>
  <si>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</si>
  <si>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</si>
  <si>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</si>
  <si>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</si>
  <si>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</si>
  <si>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</si>
  <si>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</si>
  <si>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</si>
  <si>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</si>
  <si>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</si>
  <si>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</si>
  <si>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</si>
  <si>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</si>
  <si>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</si>
  <si>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</si>
  <si>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</si>
  <si>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</si>
  <si>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</si>
  <si>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</si>
  <si>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</si>
  <si>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</si>
  <si>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</si>
  <si>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</si>
  <si>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</si>
  <si>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</si>
  <si>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</si>
  <si>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</si>
  <si>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</si>
  <si>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</si>
  <si>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</si>
  <si>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</si>
  <si>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</si>
  <si>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</si>
  <si>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</si>
  <si>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</si>
  <si>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</si>
  <si>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</si>
  <si>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</si>
  <si>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</si>
  <si>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</si>
  <si>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</si>
  <si>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</si>
  <si>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</si>
  <si>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</si>
  <si>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</si>
  <si>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</si>
  <si>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</si>
  <si>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</si>
  <si>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</si>
  <si>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</si>
  <si>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</si>
  <si>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</si>
  <si>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</si>
  <si>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</si>
  <si>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</si>
  <si>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</si>
  <si>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</si>
  <si>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</si>
  <si>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</si>
  <si>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</si>
  <si>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</si>
  <si>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</si>
  <si>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</si>
  <si>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</si>
  <si>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</si>
  <si>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</si>
  <si>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</si>
  <si>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</si>
  <si>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</si>
  <si>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</si>
  <si>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</si>
  <si>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</si>
  <si>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</si>
  <si>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</si>
  <si>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</si>
  <si>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</si>
  <si>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</si>
  <si>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</si>
  <si>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</si>
  <si>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</si>
  <si>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</si>
  <si>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</si>
  <si>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</si>
  <si>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</si>
  <si>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</si>
  <si>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</si>
  <si>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</si>
  <si>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</si>
  <si>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</si>
  <si>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</si>
  <si>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</si>
  <si>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</si>
  <si>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</si>
  <si>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</si>
  <si>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</si>
  <si>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</si>
  <si>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</si>
  <si>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</si>
  <si>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</si>
  <si>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</si>
  <si>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</si>
  <si>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</si>
  <si>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</si>
  <si>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</si>
  <si>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</si>
  <si>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</si>
  <si>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</si>
  <si>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</si>
  <si>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</si>
  <si>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</si>
  <si>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</si>
  <si>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</si>
  <si>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</si>
  <si>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</si>
  <si>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</si>
  <si>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</si>
  <si>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</si>
  <si>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</si>
  <si>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</si>
  <si>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</si>
  <si>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</si>
  <si>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</si>
  <si>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</si>
  <si>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</si>
  <si>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</si>
  <si>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</si>
  <si>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</si>
  <si>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</si>
  <si>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</si>
  <si>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</si>
  <si>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</si>
  <si>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</si>
  <si>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</si>
  <si>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</si>
  <si>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</si>
  <si>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</si>
  <si>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</si>
  <si>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</si>
  <si>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</si>
  <si>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</si>
  <si>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</si>
  <si>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</si>
  <si>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</si>
  <si>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</si>
  <si>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</si>
  <si>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</si>
  <si>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</si>
  <si>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</si>
  <si>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</si>
  <si>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</si>
  <si>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</si>
  <si>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</si>
  <si>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</si>
  <si>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</si>
  <si>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</si>
  <si>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</si>
  <si>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</si>
  <si>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</si>
  <si>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</si>
  <si>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</si>
  <si>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</si>
  <si>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</si>
  <si>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</si>
  <si>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</si>
  <si>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</si>
  <si>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</si>
  <si>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</si>
  <si>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</si>
  <si>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</si>
  <si>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</si>
  <si>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</si>
  <si>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</si>
  <si>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</si>
  <si>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</si>
  <si>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</si>
  <si>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</si>
  <si>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</si>
  <si>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</si>
  <si>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</si>
  <si>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</si>
  <si>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</si>
  <si>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</si>
  <si>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</si>
  <si>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</si>
  <si>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</si>
  <si>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</si>
  <si>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</si>
  <si>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</si>
  <si>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</si>
  <si>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</si>
  <si>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</si>
  <si>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</si>
  <si>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</si>
  <si>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</si>
  <si>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</si>
  <si>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</si>
  <si>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</si>
  <si>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</si>
  <si>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</si>
  <si>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</si>
  <si>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</si>
  <si>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</si>
  <si>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</si>
  <si>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</si>
  <si>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</si>
  <si>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</si>
  <si>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</si>
  <si>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</si>
  <si>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</si>
  <si>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</si>
  <si>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</si>
  <si>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</si>
  <si>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</si>
  <si>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</si>
  <si>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</si>
  <si>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</si>
  <si>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</si>
  <si>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</si>
  <si>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</si>
  <si>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</si>
  <si>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</si>
  <si>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</si>
  <si>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</si>
  <si>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</si>
  <si>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</si>
  <si>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</si>
  <si>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</si>
  <si>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</si>
  <si>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</si>
  <si>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</si>
  <si>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</si>
  <si>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</si>
  <si>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</si>
  <si>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</si>
  <si>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</si>
  <si>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</si>
  <si>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</si>
  <si>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</si>
  <si>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</si>
  <si>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</si>
  <si>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</si>
  <si>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</si>
  <si>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</si>
  <si>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</si>
  <si>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</si>
  <si>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</si>
  <si>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</si>
  <si>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</si>
  <si>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</si>
  <si>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</si>
  <si>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</si>
  <si>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</si>
  <si>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</si>
  <si>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</si>
  <si>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</si>
  <si>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</si>
  <si>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</si>
  <si>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</si>
  <si>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</si>
  <si>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</si>
  <si>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</si>
  <si>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</si>
  <si>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</si>
  <si>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</si>
  <si>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</si>
  <si>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</si>
  <si>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</si>
  <si>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</si>
  <si>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</si>
  <si>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</si>
  <si>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</si>
  <si>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</si>
  <si>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</si>
  <si>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</si>
  <si>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</si>
  <si>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</si>
  <si>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</si>
  <si>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</si>
  <si>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</si>
  <si>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</si>
  <si>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</si>
  <si>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</si>
  <si>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</si>
  <si>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</si>
  <si>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</si>
  <si>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</si>
  <si>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</si>
  <si>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</si>
  <si>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</si>
  <si>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</si>
  <si>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</si>
  <si>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</si>
  <si>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</si>
  <si>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</si>
  <si>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</si>
  <si>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</si>
  <si>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</si>
  <si>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</si>
  <si>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</si>
  <si>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</si>
  <si>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</si>
  <si>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</si>
  <si>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</si>
  <si>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</si>
  <si>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</si>
  <si>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</si>
  <si>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</si>
  <si>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</si>
  <si>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</si>
  <si>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</si>
  <si>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</si>
  <si>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</si>
  <si>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</si>
  <si>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</si>
  <si>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</si>
  <si>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</si>
  <si>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</si>
  <si>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</si>
  <si>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</si>
  <si>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</si>
  <si>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</si>
  <si>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</si>
  <si>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</si>
  <si>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</si>
  <si>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</si>
  <si>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</si>
  <si>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</si>
  <si>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</si>
  <si>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</si>
  <si>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</si>
  <si>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</si>
  <si>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</si>
  <si>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</si>
  <si>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</si>
  <si>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</si>
  <si>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</si>
  <si>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</si>
  <si>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</si>
  <si>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</si>
  <si>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</si>
  <si>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</si>
  <si>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</si>
  <si>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</si>
  <si>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</si>
  <si>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</si>
  <si>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</si>
  <si>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</si>
  <si>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</si>
  <si>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</si>
  <si>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</si>
  <si>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</si>
  <si>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</si>
  <si>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</si>
  <si>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</si>
  <si>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</si>
  <si>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</si>
  <si>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</si>
  <si>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</si>
  <si>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</si>
  <si>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</si>
  <si>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</si>
  <si>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</si>
  <si>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</si>
  <si>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</si>
  <si>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</si>
  <si>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</si>
  <si>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</si>
  <si>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</si>
  <si>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</si>
  <si>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</si>
  <si>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</si>
  <si>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</si>
  <si>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</si>
  <si>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</si>
  <si>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</si>
  <si>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</si>
  <si>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</si>
  <si>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</si>
  <si>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</si>
  <si>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</si>
  <si>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</si>
  <si>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</si>
  <si>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</si>
  <si>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</si>
  <si>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</si>
  <si>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</si>
  <si>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</si>
  <si>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</si>
  <si>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</si>
  <si>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</si>
  <si>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</si>
  <si>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</si>
  <si>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</si>
  <si>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</si>
  <si>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</si>
  <si>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</si>
  <si>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</si>
  <si>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</si>
  <si>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</si>
  <si>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</si>
  <si>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</si>
  <si>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</si>
  <si>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</si>
  <si>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</si>
  <si>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</si>
  <si>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</si>
  <si>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</si>
  <si>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</si>
  <si>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</si>
  <si>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</si>
  <si>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</si>
  <si>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</si>
  <si>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</si>
  <si>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</si>
  <si>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</si>
  <si>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</si>
  <si>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</si>
  <si>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</si>
  <si>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</si>
  <si>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</si>
  <si>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</si>
  <si>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</si>
  <si>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</si>
  <si>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</si>
  <si>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</si>
  <si>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</si>
  <si>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</si>
  <si>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</si>
  <si>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</si>
  <si>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</si>
  <si>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</si>
  <si>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</si>
  <si>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</si>
  <si>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</si>
  <si>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</si>
  <si>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</si>
  <si>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</si>
  <si>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</si>
  <si>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</si>
  <si>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</si>
  <si>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</si>
  <si>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</si>
  <si>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</si>
  <si>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</si>
  <si>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</si>
  <si>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</si>
  <si>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</si>
  <si>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</si>
  <si>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</si>
  <si>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</si>
  <si>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</si>
  <si>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</si>
  <si>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</si>
  <si>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</si>
  <si>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</si>
  <si>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</si>
  <si>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</si>
  <si>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</si>
  <si>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</si>
  <si>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</si>
  <si>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</si>
  <si>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</si>
  <si>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</si>
  <si>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</si>
  <si>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</si>
  <si>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</si>
  <si>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</si>
  <si>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</si>
  <si>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</si>
  <si>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</si>
  <si>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</si>
  <si>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</si>
  <si>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</si>
  <si>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</si>
  <si>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</si>
  <si>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</si>
  <si>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</si>
  <si>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</si>
  <si>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</si>
  <si>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</si>
  <si>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</si>
  <si>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</si>
  <si>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</si>
  <si>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</si>
  <si>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</si>
  <si>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</si>
  <si>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</si>
  <si>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</si>
  <si>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</si>
  <si>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</si>
  <si>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</si>
  <si>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</si>
  <si>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</si>
  <si>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</si>
  <si>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</si>
  <si>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</si>
  <si>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</si>
  <si>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</si>
  <si>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</si>
  <si>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</si>
  <si>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</si>
  <si>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</si>
  <si>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</si>
  <si>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</si>
  <si>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</si>
  <si>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</si>
  <si>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</si>
  <si>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</si>
  <si>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</si>
  <si>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</si>
  <si>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</si>
  <si>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</si>
  <si>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</si>
  <si>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</si>
  <si>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</si>
  <si>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</si>
  <si>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</si>
  <si>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</si>
  <si>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</si>
  <si>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</si>
  <si>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</si>
  <si>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</si>
  <si>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</si>
  <si>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</si>
  <si>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</si>
  <si>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</si>
  <si>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</si>
  <si>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</si>
  <si>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</si>
  <si>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</si>
  <si>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</si>
  <si>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</si>
  <si>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</si>
  <si>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</si>
  <si>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</si>
  <si>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</si>
  <si>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</si>
  <si>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</si>
  <si>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</si>
  <si>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</si>
  <si>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</si>
  <si>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</si>
  <si>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</si>
  <si>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</si>
  <si>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</si>
  <si>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</si>
  <si>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</si>
  <si>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</si>
  <si>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</si>
  <si>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</si>
  <si>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</si>
  <si>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</si>
  <si>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</si>
  <si>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</si>
  <si>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</si>
  <si>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</si>
  <si>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</si>
  <si>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</si>
  <si>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</si>
  <si>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</si>
  <si>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</si>
  <si>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</si>
  <si>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</si>
  <si>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</si>
  <si>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</si>
  <si>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</si>
  <si>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</si>
  <si>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</si>
  <si>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</si>
  <si>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</si>
  <si>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</si>
  <si>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</si>
  <si>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</si>
  <si>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</si>
  <si>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</si>
  <si>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</si>
  <si>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</si>
  <si>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</si>
  <si>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</si>
  <si>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</si>
  <si>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</si>
  <si>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</si>
  <si>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</si>
  <si>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</si>
  <si>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</si>
  <si>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</si>
  <si>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</si>
  <si>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</si>
  <si>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</si>
  <si>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</si>
  <si>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</si>
  <si>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</si>
  <si>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</si>
  <si>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</si>
  <si>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</si>
  <si>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</si>
  <si>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</si>
  <si>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</si>
  <si>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</si>
  <si>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</si>
  <si>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</si>
  <si>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</si>
  <si>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</si>
  <si>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</si>
  <si>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</si>
  <si>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</si>
  <si>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</si>
  <si>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</si>
  <si>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</si>
  <si>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</si>
  <si>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</si>
  <si>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</si>
  <si>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</si>
  <si>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</si>
  <si>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</si>
  <si>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</si>
  <si>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</si>
  <si>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</si>
  <si>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</si>
  <si>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</si>
  <si>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</si>
  <si>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</si>
  <si>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</si>
  <si>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</si>
  <si>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</si>
  <si>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</si>
  <si>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</si>
  <si>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</si>
  <si>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</si>
  <si>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</si>
  <si>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</si>
  <si>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</si>
  <si>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</si>
  <si>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</si>
  <si>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</si>
  <si>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</si>
  <si>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</si>
  <si>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</si>
  <si>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</si>
  <si>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</si>
  <si>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</si>
  <si>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</si>
  <si>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</si>
  <si>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</si>
  <si>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</si>
  <si>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</si>
  <si>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</si>
  <si>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</si>
  <si>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</si>
  <si>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</si>
  <si>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</si>
  <si>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</si>
  <si>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</si>
  <si>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</si>
  <si>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</si>
  <si>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</si>
  <si>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</si>
  <si>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</si>
  <si>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</si>
  <si>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</si>
  <si>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</si>
  <si>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</si>
  <si>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</si>
  <si>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</si>
  <si>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</si>
  <si>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</si>
  <si>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</si>
  <si>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</si>
  <si>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</si>
  <si>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</si>
  <si>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</si>
  <si>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</si>
  <si>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</si>
  <si>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</si>
  <si>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</si>
  <si>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</si>
  <si>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</si>
  <si>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</si>
  <si>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</si>
  <si>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</si>
  <si>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</si>
  <si>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</si>
  <si>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</si>
  <si>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</si>
  <si>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</si>
  <si>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</si>
  <si>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</si>
  <si>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</si>
  <si>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</si>
  <si>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</si>
  <si>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</si>
  <si>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</si>
  <si>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</si>
  <si>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</si>
  <si>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</si>
  <si>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</si>
  <si>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</si>
  <si>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</si>
  <si>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</si>
  <si>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</si>
  <si>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</si>
  <si>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</si>
  <si>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</si>
  <si>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</si>
  <si>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</si>
  <si>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</si>
  <si>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</si>
  <si>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</si>
  <si>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</si>
  <si>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</si>
  <si>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</si>
  <si>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</si>
  <si>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</si>
  <si>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</si>
  <si>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</si>
  <si>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</si>
  <si>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</si>
  <si>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</si>
  <si>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</si>
  <si>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</si>
  <si>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</si>
  <si>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</si>
  <si>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</si>
  <si>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</si>
  <si>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</si>
  <si>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</si>
  <si>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</si>
  <si>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</si>
  <si>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</si>
  <si>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</si>
  <si>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</si>
  <si>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</si>
  <si>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</si>
  <si>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</si>
  <si>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</si>
  <si>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</si>
  <si>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</si>
  <si>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</si>
  <si>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</si>
  <si>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</si>
  <si>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</si>
  <si>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</si>
  <si>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</si>
  <si>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</si>
  <si>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</si>
  <si>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</si>
  <si>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</si>
  <si>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</si>
  <si>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</si>
  <si>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</si>
  <si>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</si>
  <si>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</si>
  <si>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</si>
  <si>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</si>
  <si>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</si>
  <si>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</si>
  <si>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</si>
  <si>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</si>
  <si>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</si>
  <si>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</si>
  <si>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</si>
  <si>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</si>
  <si>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</si>
  <si>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</si>
  <si>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</si>
  <si>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</si>
  <si>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</si>
  <si>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</si>
  <si>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</si>
  <si>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</si>
  <si>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</si>
  <si>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</si>
  <si>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</si>
  <si>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</si>
  <si>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</si>
  <si>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</si>
  <si>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</si>
  <si>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</si>
  <si>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</si>
  <si>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</si>
  <si>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</si>
  <si>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</si>
  <si>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</si>
  <si>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</si>
  <si>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</si>
  <si>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</si>
  <si>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</si>
  <si>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</si>
  <si>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</si>
  <si>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</si>
  <si>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</si>
  <si>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</si>
  <si>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</si>
  <si>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</si>
  <si>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</si>
  <si>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</si>
  <si>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</si>
  <si>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</si>
  <si>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</si>
  <si>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</si>
  <si>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</si>
  <si>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</si>
  <si>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</si>
  <si>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</si>
  <si>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</si>
  <si>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</si>
  <si>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</si>
  <si>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</si>
  <si>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</si>
  <si>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</si>
  <si>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</si>
  <si>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</si>
  <si>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</si>
  <si>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</si>
  <si>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</si>
  <si>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</si>
  <si>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</si>
  <si>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</si>
  <si>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</si>
  <si>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</si>
  <si>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</si>
  <si>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</si>
  <si>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</si>
  <si>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</si>
  <si>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</si>
  <si>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</si>
  <si>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</si>
  <si>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</si>
  <si>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</si>
  <si>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</si>
  <si>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</si>
  <si>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</si>
  <si>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</si>
  <si>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</si>
  <si>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</si>
  <si>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</si>
  <si>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</si>
  <si>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</si>
  <si>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</si>
  <si>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</si>
  <si>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</si>
  <si>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</si>
  <si>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</si>
  <si>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</si>
  <si>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</si>
  <si>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</si>
  <si>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</si>
  <si>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</si>
  <si>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</si>
  <si>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</si>
  <si>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</si>
  <si>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</si>
  <si>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</si>
  <si>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</si>
  <si>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</si>
  <si>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</si>
  <si>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</si>
  <si>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</si>
  <si>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</si>
  <si>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</si>
  <si>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</si>
  <si>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</si>
  <si>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</si>
  <si>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</si>
  <si>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</si>
  <si>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</si>
  <si>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</si>
  <si>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</si>
  <si>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</si>
  <si>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</si>
  <si>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</si>
  <si>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</si>
  <si>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</si>
  <si>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</si>
  <si>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</si>
  <si>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</si>
  <si>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</si>
  <si>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</si>
  <si>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</si>
  <si>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</si>
  <si>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</si>
  <si>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</si>
  <si>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</si>
  <si>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</si>
  <si>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</si>
  <si>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</si>
  <si>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</si>
  <si>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</si>
  <si>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</si>
  <si>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</si>
  <si>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</si>
  <si>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</si>
  <si>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</si>
  <si>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</si>
  <si>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</si>
  <si>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</si>
  <si>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</si>
  <si>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</si>
  <si>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</si>
  <si>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</si>
  <si>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</si>
  <si>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</si>
  <si>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</si>
  <si>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</si>
  <si>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</si>
  <si>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</si>
  <si>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</si>
  <si>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</si>
  <si>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</si>
  <si>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</si>
  <si>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</si>
  <si>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</si>
  <si>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</si>
  <si>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</si>
  <si>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</si>
  <si>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</si>
  <si>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</si>
  <si>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</si>
  <si>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</si>
  <si>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</si>
  <si>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</si>
  <si>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</si>
  <si>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</si>
  <si>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</si>
  <si>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</si>
  <si>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</si>
  <si>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</si>
  <si>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</si>
  <si>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</si>
  <si>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</si>
  <si>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</si>
  <si>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</si>
  <si>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</si>
  <si>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</si>
  <si>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</si>
  <si>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</si>
  <si>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</si>
  <si>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</si>
  <si>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</si>
  <si>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</si>
  <si>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</si>
  <si>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</si>
  <si>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</si>
  <si>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</si>
  <si>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</si>
  <si>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</si>
  <si>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</si>
  <si>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</si>
  <si>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</si>
  <si>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</si>
  <si>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</si>
  <si>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</si>
  <si>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</si>
  <si>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</si>
  <si>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</si>
  <si>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</si>
  <si>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</si>
  <si>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</si>
  <si>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</si>
  <si>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</si>
  <si>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</si>
  <si>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</si>
  <si>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</si>
  <si>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</si>
  <si>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</si>
  <si>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</si>
  <si>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</si>
  <si>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</si>
  <si>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</si>
  <si>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</si>
  <si>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</si>
  <si>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</si>
  <si>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</si>
  <si>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</si>
  <si>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</si>
  <si>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</si>
  <si>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</si>
  <si>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</si>
  <si>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</si>
  <si>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</si>
  <si>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</si>
  <si>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</si>
  <si>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</si>
  <si>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</si>
  <si>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</si>
  <si>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</si>
  <si>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</si>
  <si>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</si>
  <si>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</si>
  <si>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</si>
  <si>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</si>
  <si>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</si>
  <si>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</si>
  <si>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</si>
  <si>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</si>
  <si>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</si>
  <si>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</si>
  <si>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</si>
  <si>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</si>
  <si>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</si>
  <si>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</si>
  <si>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</si>
  <si>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</si>
  <si>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</si>
  <si>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</si>
  <si>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</si>
  <si>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</si>
  <si>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</si>
  <si>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</si>
  <si>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</si>
  <si>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</si>
  <si>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</si>
  <si>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</si>
  <si>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</si>
  <si>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</si>
  <si>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</si>
  <si>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</si>
  <si>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</si>
  <si>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</si>
  <si>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</si>
  <si>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</si>
  <si>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</si>
  <si>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</si>
  <si>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</si>
  <si>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</si>
  <si>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</si>
  <si>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</si>
  <si>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</si>
  <si>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</si>
  <si>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</si>
  <si>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</si>
  <si>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</si>
  <si>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</si>
  <si>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</si>
  <si>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</si>
  <si>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</si>
  <si>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</si>
  <si>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</si>
  <si>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</si>
  <si>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</si>
  <si>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</si>
  <si>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</si>
  <si>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</si>
  <si>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</si>
  <si>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</si>
  <si>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</si>
  <si>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</si>
  <si>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</si>
  <si>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</si>
  <si>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</si>
  <si>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</si>
  <si>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</si>
  <si>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</si>
  <si>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</si>
  <si>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</si>
  <si>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</si>
  <si>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</si>
  <si>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</si>
  <si>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</si>
  <si>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</si>
  <si>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</si>
  <si>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</si>
  <si>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</si>
  <si>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</si>
  <si>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</si>
  <si>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</si>
  <si>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</si>
  <si>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</si>
  <si>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</si>
  <si>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</si>
  <si>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</si>
  <si>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</si>
  <si>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</si>
  <si>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</si>
  <si>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</si>
  <si>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</si>
  <si>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</si>
  <si>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</si>
  <si>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</si>
  <si>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</si>
  <si>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</si>
  <si>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</si>
  <si>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</si>
  <si>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</si>
  <si>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</si>
  <si>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</si>
  <si>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</si>
  <si>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</si>
  <si>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</si>
  <si>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</si>
  <si>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</si>
  <si>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</si>
  <si>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</si>
  <si>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</si>
  <si>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</si>
  <si>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</si>
  <si>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</si>
  <si>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</si>
  <si>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</si>
  <si>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</si>
  <si>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</si>
  <si>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</si>
  <si>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</si>
  <si>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</si>
  <si>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</si>
  <si>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</si>
  <si>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</si>
  <si>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</si>
  <si>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</si>
  <si>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</si>
  <si>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</si>
  <si>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</si>
  <si>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</si>
  <si>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</si>
  <si>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</si>
  <si>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</si>
  <si>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</si>
  <si>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</si>
  <si>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</si>
  <si>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</si>
  <si>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</si>
  <si>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</si>
  <si>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</si>
  <si>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</si>
  <si>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</si>
  <si>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</si>
  <si>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</si>
  <si>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</si>
  <si>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</si>
  <si>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</si>
  <si>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</si>
  <si>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</si>
  <si>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</si>
  <si>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</si>
  <si>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</si>
  <si>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</si>
  <si>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</si>
  <si>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</si>
  <si>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</si>
  <si>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</si>
  <si>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</si>
  <si>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</si>
  <si>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</si>
  <si>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</si>
  <si>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</si>
  <si>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</si>
  <si>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</si>
  <si>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</si>
  <si>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</si>
  <si>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</si>
  <si>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</si>
  <si>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</si>
  <si>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</si>
  <si>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</si>
  <si>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</si>
  <si>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</si>
  <si>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</si>
  <si>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</si>
  <si>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</si>
  <si>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</si>
  <si>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</si>
  <si>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</si>
  <si>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</si>
  <si>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</si>
  <si>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</si>
  <si>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</si>
  <si>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</si>
  <si>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</si>
  <si>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</si>
  <si>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</si>
  <si>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</si>
  <si>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</si>
  <si>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</si>
  <si>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</si>
  <si>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</si>
  <si>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</si>
  <si>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</si>
  <si>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</si>
  <si>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</si>
  <si>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</si>
  <si>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</si>
  <si>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</si>
  <si>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</si>
  <si>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</si>
  <si>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</si>
  <si>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</si>
  <si>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</si>
  <si>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</si>
  <si>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</si>
  <si>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</si>
  <si>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</si>
  <si>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</si>
  <si>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</si>
  <si>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</si>
  <si>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</si>
  <si>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</si>
  <si>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</si>
  <si>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</si>
  <si>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</si>
  <si>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</si>
  <si>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</si>
  <si>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</si>
  <si>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</si>
  <si>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</si>
  <si>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</si>
  <si>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</si>
  <si>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</si>
  <si>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</si>
  <si>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</si>
  <si>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</si>
  <si>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</si>
  <si>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</si>
  <si>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</si>
  <si>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</si>
  <si>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</si>
  <si>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</si>
  <si>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</si>
  <si>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</si>
  <si>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</si>
  <si>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</si>
  <si>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</si>
  <si>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</si>
  <si>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</si>
  <si>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</si>
  <si>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</si>
  <si>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</si>
  <si>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</si>
  <si>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</si>
  <si>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</si>
  <si>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</si>
  <si>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</si>
  <si>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</si>
  <si>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</si>
  <si>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</si>
  <si>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</si>
  <si>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</si>
  <si>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</si>
  <si>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</si>
  <si>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</si>
  <si>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</si>
  <si>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</si>
  <si>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</si>
  <si>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</si>
  <si>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</si>
  <si>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</si>
  <si>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</si>
  <si>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</si>
  <si>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</si>
  <si>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</si>
  <si>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</si>
  <si>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</si>
  <si>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</si>
  <si>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</si>
  <si>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</si>
  <si>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</si>
  <si>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</si>
  <si>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</si>
  <si>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</si>
  <si>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</si>
  <si>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</si>
  <si>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</si>
  <si>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</si>
  <si>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</si>
  <si>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</si>
  <si>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</si>
  <si>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</si>
  <si>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</si>
  <si>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</si>
  <si>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</si>
  <si>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</si>
  <si>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</si>
  <si>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</si>
  <si>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</si>
  <si>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</si>
  <si>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</si>
  <si>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</si>
  <si>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</si>
  <si>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</si>
  <si>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</si>
  <si>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</si>
  <si>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</si>
  <si>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</si>
  <si>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</si>
  <si>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</si>
  <si>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</si>
  <si>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</si>
  <si>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</si>
  <si>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</si>
  <si>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</si>
  <si>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</si>
  <si>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</si>
  <si>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</si>
  <si>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</si>
  <si>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</si>
  <si>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</si>
  <si>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</si>
  <si>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</si>
  <si>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</si>
  <si>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</si>
  <si>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</si>
  <si>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</si>
  <si>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</si>
  <si>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</si>
  <si>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</si>
  <si>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</si>
  <si>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</si>
  <si>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</si>
  <si>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</si>
  <si>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</si>
  <si>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</si>
  <si>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</si>
  <si>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</si>
  <si>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</si>
  <si>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</si>
  <si>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</si>
  <si>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</si>
  <si>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</si>
  <si>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</si>
  <si>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</si>
  <si>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</si>
  <si>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</si>
  <si>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</si>
  <si>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</si>
  <si>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</si>
  <si>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</si>
  <si>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</si>
  <si>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</si>
  <si>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</si>
  <si>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</si>
  <si>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</si>
  <si>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</si>
  <si>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</si>
  <si>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</si>
  <si>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</si>
  <si>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</si>
  <si>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</si>
  <si>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</si>
  <si>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</si>
  <si>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</si>
  <si>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</si>
  <si>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</si>
  <si>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</si>
  <si>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</si>
  <si>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</si>
  <si>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</si>
  <si>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</si>
  <si>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</si>
  <si>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</si>
  <si>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</si>
  <si>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</si>
  <si>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</si>
  <si>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</si>
  <si>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</si>
  <si>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</si>
  <si>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</si>
  <si>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</si>
  <si>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</si>
  <si>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</si>
  <si>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</si>
  <si>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</si>
  <si>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</si>
  <si>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</si>
  <si>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</si>
  <si>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</si>
  <si>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</si>
  <si>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</si>
  <si>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</si>
  <si>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</si>
  <si>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</si>
  <si>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</si>
  <si>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</si>
  <si>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</si>
  <si>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</si>
  <si>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</si>
  <si>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</si>
  <si>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</si>
  <si>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</si>
  <si>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</si>
  <si>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</si>
  <si>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</si>
  <si>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</si>
  <si>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</si>
  <si>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</si>
  <si>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</si>
  <si>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</si>
  <si>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</si>
  <si>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</si>
  <si>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</si>
  <si>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</si>
  <si>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</si>
  <si>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</si>
  <si>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</si>
  <si>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</si>
  <si>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</si>
  <si>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</si>
  <si>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</si>
  <si>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</si>
  <si>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</si>
  <si>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</si>
  <si>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</si>
  <si>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</si>
  <si>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</si>
  <si>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</si>
  <si>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</si>
  <si>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</si>
  <si>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</si>
  <si>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</si>
  <si>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</si>
  <si>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</si>
  <si>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</si>
  <si>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</si>
  <si>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</si>
  <si>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</si>
  <si>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</si>
  <si>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</si>
  <si>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</si>
  <si>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</si>
  <si>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</si>
  <si>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</si>
  <si>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</si>
  <si>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</si>
  <si>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</si>
  <si>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</si>
  <si>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</si>
  <si>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</si>
  <si>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</si>
  <si>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</si>
  <si>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</si>
  <si>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</si>
  <si>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</si>
  <si>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</si>
  <si>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</si>
  <si>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</si>
  <si>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</si>
  <si>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</si>
  <si>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</si>
  <si>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</si>
  <si>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</si>
  <si>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</si>
  <si>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</si>
  <si>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</si>
  <si>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</si>
  <si>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</si>
  <si>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</si>
  <si>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</si>
  <si>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</si>
  <si>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</si>
  <si>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</si>
  <si>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</si>
  <si>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</si>
  <si>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</si>
  <si>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</si>
  <si>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</si>
  <si>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</si>
  <si>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</si>
  <si>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</si>
  <si>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</si>
  <si>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</si>
  <si>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</si>
  <si>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</si>
  <si>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</si>
  <si>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</si>
  <si>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</si>
  <si>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</si>
  <si>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</si>
  <si>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</si>
  <si>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</si>
  <si>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</si>
  <si>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</si>
  <si>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</si>
  <si>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</si>
  <si>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</si>
  <si>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</si>
  <si>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</si>
  <si>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</si>
  <si>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</si>
  <si>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</si>
  <si>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</si>
  <si>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</si>
  <si>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</si>
  <si>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</si>
  <si>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</si>
  <si>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</si>
  <si>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</si>
  <si>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</si>
  <si>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</si>
  <si>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</si>
  <si>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</si>
  <si>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</si>
  <si>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</si>
  <si>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</si>
  <si>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</si>
  <si>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</si>
  <si>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</si>
  <si>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</si>
  <si>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</si>
  <si>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</si>
  <si>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</si>
  <si>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</si>
  <si>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</si>
  <si>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</si>
  <si>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</si>
  <si>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</si>
  <si>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</si>
  <si>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</si>
  <si>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</si>
  <si>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</si>
  <si>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</si>
  <si>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</si>
  <si>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</si>
  <si>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</si>
  <si>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</si>
  <si>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</si>
  <si>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</si>
  <si>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</si>
  <si>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</si>
  <si>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</si>
  <si>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</si>
  <si>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</si>
  <si>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</si>
  <si>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</si>
  <si>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</si>
  <si>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</si>
  <si>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</si>
  <si>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</si>
  <si>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</si>
  <si>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</si>
  <si>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</si>
  <si>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</si>
  <si>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</si>
  <si>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</si>
  <si>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</si>
  <si>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</si>
  <si>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</si>
  <si>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</si>
  <si>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</si>
  <si>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</si>
  <si>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</si>
  <si>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</si>
  <si>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</si>
  <si>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</si>
  <si>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</si>
  <si>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</si>
  <si>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</si>
  <si>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</si>
  <si>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</si>
  <si>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</si>
  <si>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</si>
  <si>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</si>
  <si>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</si>
  <si>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</si>
  <si>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</si>
  <si>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</si>
  <si>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</si>
  <si>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</si>
  <si>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</si>
  <si>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</si>
  <si>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</si>
  <si>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</si>
  <si>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</si>
  <si>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</si>
  <si>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</si>
  <si>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</si>
  <si>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</si>
  <si>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</si>
  <si>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</si>
  <si>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</si>
  <si>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</si>
  <si>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</si>
  <si>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</si>
  <si>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</si>
  <si>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</si>
  <si>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</si>
  <si>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</si>
  <si>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</si>
  <si>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</si>
  <si>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</si>
  <si>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</si>
  <si>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</si>
  <si>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</si>
  <si>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</si>
  <si>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</si>
  <si>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</si>
  <si>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</si>
  <si>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</si>
  <si>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</si>
  <si>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</si>
  <si>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</si>
  <si>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</si>
  <si>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</si>
  <si>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</si>
  <si>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</si>
  <si>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</si>
  <si>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</si>
  <si>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</si>
  <si>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</si>
  <si>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</si>
  <si>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</si>
  <si>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</si>
  <si>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</si>
  <si>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</si>
  <si>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</si>
  <si>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</si>
  <si>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</si>
  <si>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</si>
  <si>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</si>
  <si>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</si>
  <si>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</si>
  <si>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</si>
  <si>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</si>
  <si>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</si>
  <si>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</si>
  <si>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</si>
  <si>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</si>
  <si>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</si>
  <si>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</si>
  <si>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</si>
  <si>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</si>
  <si>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</si>
  <si>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</si>
  <si>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</si>
  <si>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</si>
  <si>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</si>
  <si>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</si>
  <si>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</si>
  <si>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</si>
  <si>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</si>
  <si>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</si>
  <si>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</si>
  <si>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</si>
  <si>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</si>
  <si>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</si>
  <si>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</si>
  <si>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</si>
  <si>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</si>
  <si>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</si>
  <si>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</si>
  <si>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</si>
  <si>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</si>
  <si>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</si>
  <si>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</si>
  <si>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</si>
  <si>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</si>
  <si>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</si>
  <si>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</si>
  <si>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</si>
  <si>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</si>
  <si>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</si>
  <si>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</si>
  <si>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</si>
  <si>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</si>
  <si>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</si>
  <si>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</si>
  <si>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</si>
  <si>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</si>
  <si>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</si>
  <si>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</si>
  <si>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</si>
  <si>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</si>
  <si>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</si>
  <si>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</si>
  <si>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</si>
  <si>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</si>
  <si>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</si>
  <si>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</si>
  <si>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</si>
  <si>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</si>
  <si>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</si>
  <si>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</si>
  <si>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</si>
  <si>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</si>
  <si>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</si>
  <si>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</si>
  <si>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</si>
  <si>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</si>
  <si>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</si>
  <si>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</si>
  <si>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</si>
  <si>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</si>
  <si>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</si>
  <si>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</si>
  <si>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</si>
  <si>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</si>
  <si>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</si>
  <si>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</si>
  <si>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</si>
  <si>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</si>
  <si>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</si>
  <si>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</si>
  <si>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</si>
  <si>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</si>
  <si>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</si>
  <si>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</si>
  <si>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</si>
  <si>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</si>
  <si>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</si>
  <si>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</si>
  <si>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</si>
  <si>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</si>
  <si>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</si>
  <si>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</si>
  <si>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</si>
  <si>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</si>
  <si>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</si>
  <si>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</si>
  <si>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</si>
  <si>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</si>
  <si>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</si>
  <si>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</si>
  <si>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</si>
  <si>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</si>
  <si>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</si>
  <si>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</si>
  <si>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</si>
  <si>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</si>
  <si>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</si>
  <si>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</si>
  <si>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</si>
  <si>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</si>
  <si>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</si>
  <si>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</si>
  <si>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</si>
  <si>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</si>
  <si>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</si>
  <si>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</si>
  <si>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</si>
  <si>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</si>
  <si>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</si>
  <si>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</si>
  <si>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</si>
  <si>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</si>
  <si>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</si>
  <si>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</si>
  <si>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</si>
  <si>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</si>
  <si>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</si>
  <si>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</si>
  <si>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</si>
  <si>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</si>
  <si>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</si>
  <si>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</si>
  <si>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</si>
  <si>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</si>
  <si>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</si>
  <si>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</si>
  <si>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</si>
  <si>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</si>
  <si>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</si>
  <si>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</si>
  <si>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</si>
  <si>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</si>
  <si>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</si>
  <si>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</si>
  <si>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</si>
  <si>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</si>
  <si>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</si>
  <si>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</si>
  <si>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</si>
  <si>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</si>
  <si>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</si>
  <si>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</si>
  <si>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</si>
  <si>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</si>
  <si>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</si>
  <si>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</si>
  <si>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</si>
  <si>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</si>
  <si>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</si>
  <si>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</si>
  <si>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</si>
  <si>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</si>
  <si>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</si>
  <si>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</si>
  <si>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</si>
  <si>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</si>
  <si>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</si>
  <si>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</si>
  <si>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</si>
  <si>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</si>
  <si>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</si>
  <si>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</si>
  <si>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</si>
  <si>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</si>
  <si>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</si>
  <si>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</si>
  <si>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</si>
  <si>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</si>
  <si>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</si>
  <si>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</si>
  <si>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</si>
  <si>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</si>
  <si>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</si>
  <si>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</si>
  <si>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</si>
  <si>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</si>
  <si>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</si>
  <si>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</si>
  <si>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</si>
  <si>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</si>
  <si>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</si>
  <si>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</si>
  <si>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</si>
  <si>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</si>
  <si>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</si>
  <si>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</si>
  <si>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</si>
  <si>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</si>
  <si>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</si>
  <si>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</si>
  <si>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</si>
  <si>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</si>
  <si>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</si>
  <si>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</si>
  <si>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</si>
  <si>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</si>
  <si>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</si>
  <si>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</si>
  <si>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</si>
  <si>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</si>
  <si>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</si>
  <si>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</si>
  <si>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</si>
  <si>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</si>
  <si>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</si>
  <si>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</si>
  <si>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</si>
  <si>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</si>
  <si>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</si>
  <si>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</si>
  <si>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</si>
  <si>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</si>
  <si>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</si>
  <si>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</si>
  <si>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</si>
  <si>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</si>
  <si>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</si>
  <si>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</si>
  <si>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</si>
  <si>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</si>
  <si>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</si>
  <si>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</si>
  <si>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</si>
  <si>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</si>
  <si>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</si>
  <si>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</si>
  <si>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</si>
  <si>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</si>
  <si>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</si>
  <si>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</si>
  <si>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</si>
  <si>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</si>
  <si>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</si>
  <si>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</si>
  <si>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</si>
  <si>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</si>
  <si>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</si>
  <si>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</si>
  <si>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</si>
  <si>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</si>
  <si>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</si>
  <si>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</si>
  <si>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</si>
  <si>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</si>
  <si>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</si>
  <si>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</si>
  <si>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</si>
  <si>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</si>
  <si>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</si>
  <si>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</si>
  <si>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</si>
  <si>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</si>
  <si>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</si>
  <si>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</si>
  <si>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</si>
  <si>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</si>
  <si>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</si>
  <si>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</si>
  <si>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</si>
  <si>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</si>
  <si>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</si>
  <si>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</si>
  <si>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</si>
  <si>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</si>
  <si>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</si>
  <si>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</si>
  <si>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</si>
  <si>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</si>
  <si>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</si>
  <si>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</si>
  <si>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</si>
  <si>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</si>
  <si>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</si>
  <si>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</si>
  <si>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</si>
  <si>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</si>
  <si>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</si>
  <si>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</si>
  <si>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</si>
  <si>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</si>
  <si>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</si>
  <si>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</si>
  <si>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</si>
  <si>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</si>
  <si>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</si>
  <si>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</si>
  <si>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</si>
  <si>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</si>
  <si>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</si>
  <si>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</si>
  <si>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</si>
  <si>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</si>
  <si>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</si>
  <si>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</si>
  <si>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</si>
  <si>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</si>
  <si>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</si>
  <si>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</si>
  <si>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</si>
  <si>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</si>
  <si>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</si>
  <si>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</si>
  <si>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</si>
  <si>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</si>
  <si>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</si>
  <si>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</si>
  <si>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</si>
  <si>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</si>
  <si>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</si>
  <si>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</si>
  <si>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</si>
  <si>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</si>
  <si>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</si>
  <si>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</si>
  <si>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</si>
  <si>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</si>
  <si>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</si>
  <si>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</si>
  <si>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</si>
  <si>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</si>
  <si>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</si>
  <si>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</si>
  <si>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</si>
  <si>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</si>
  <si>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</si>
  <si>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</si>
  <si>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</si>
  <si>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</si>
  <si>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</si>
  <si>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</si>
  <si>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</si>
  <si>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</si>
  <si>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</si>
  <si>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</si>
  <si>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</si>
  <si>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</si>
  <si>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</si>
  <si>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</si>
  <si>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</si>
  <si>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</si>
  <si>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</si>
  <si>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</si>
  <si>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</si>
  <si>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</si>
  <si>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</si>
  <si>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</si>
  <si>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</si>
  <si>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</si>
  <si>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</si>
  <si>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</si>
  <si>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</si>
  <si>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</si>
  <si>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</si>
  <si>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</si>
  <si>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</si>
  <si>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</si>
  <si>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</si>
  <si>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</si>
  <si>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</si>
  <si>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</si>
  <si>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</si>
  <si>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</si>
  <si>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</si>
  <si>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</si>
  <si>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</si>
  <si>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</si>
  <si>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</si>
  <si>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</si>
  <si>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</si>
  <si>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</si>
  <si>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</si>
  <si>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</si>
  <si>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</si>
  <si>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</si>
  <si>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</si>
  <si>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</si>
  <si>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</si>
  <si>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</si>
  <si>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</si>
  <si>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</si>
  <si>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</si>
  <si>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</si>
  <si>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</si>
  <si>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</si>
  <si>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</si>
  <si>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</si>
  <si>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</si>
  <si>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</si>
  <si>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</si>
  <si>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</si>
  <si>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</si>
  <si>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</si>
  <si>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</si>
  <si>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</si>
  <si>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</si>
  <si>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</si>
  <si>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</si>
  <si>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</si>
  <si>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</si>
  <si>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</si>
  <si>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</si>
  <si>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</si>
  <si>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</si>
  <si>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</si>
  <si>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</si>
  <si>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</si>
  <si>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</si>
  <si>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</si>
  <si>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</si>
  <si>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</si>
  <si>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</si>
  <si>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</si>
  <si>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</si>
  <si>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</si>
  <si>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</si>
  <si>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</si>
  <si>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</si>
  <si>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</si>
  <si>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</si>
  <si>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</si>
  <si>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</si>
  <si>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</si>
  <si>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</si>
  <si>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</si>
  <si>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</si>
  <si>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</si>
  <si>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</si>
  <si>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</si>
  <si>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</si>
  <si>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</si>
  <si>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</si>
  <si>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</si>
  <si>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</si>
  <si>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</si>
  <si>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</si>
  <si>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</si>
  <si>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</si>
  <si>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</si>
  <si>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</si>
  <si>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</si>
  <si>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</si>
  <si>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</si>
  <si>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</si>
  <si>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</si>
  <si>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</si>
  <si>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</si>
  <si>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</si>
  <si>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</si>
  <si>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</si>
  <si>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</si>
  <si>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</si>
  <si>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</si>
  <si>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</si>
  <si>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</si>
  <si>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</si>
  <si>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</si>
  <si>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</si>
  <si>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</si>
  <si>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</si>
  <si>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</si>
  <si>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</si>
  <si>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</si>
  <si>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</si>
  <si>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</si>
  <si>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</si>
  <si>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</si>
  <si>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</si>
  <si>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</si>
  <si>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</si>
  <si>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</si>
  <si>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</si>
  <si>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</si>
  <si>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</si>
  <si>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</si>
  <si>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</si>
  <si>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</si>
  <si>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</si>
  <si>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</si>
  <si>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</si>
  <si>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</si>
  <si>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</si>
  <si>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</si>
  <si>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</si>
  <si>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</si>
  <si>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</si>
  <si>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</si>
  <si>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</si>
  <si>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</si>
  <si>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</si>
  <si>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</si>
  <si>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</si>
  <si>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</si>
  <si>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</si>
  <si>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</si>
  <si>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</si>
  <si>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</si>
  <si>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</si>
  <si>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</si>
  <si>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</si>
  <si>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</si>
  <si>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</si>
  <si>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</si>
  <si>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</si>
  <si>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</si>
  <si>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</si>
  <si>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</si>
  <si>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</si>
  <si>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</si>
  <si>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</si>
  <si>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</si>
  <si>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</si>
  <si>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</si>
  <si>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</si>
  <si>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</si>
  <si>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</si>
  <si>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</si>
  <si>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</si>
  <si>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</si>
  <si>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</si>
  <si>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</si>
  <si>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</si>
  <si>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</si>
  <si>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</si>
  <si>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</si>
  <si>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</si>
  <si>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</si>
  <si>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</si>
  <si>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</si>
  <si>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</si>
  <si>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</si>
  <si>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</si>
  <si>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</si>
  <si>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</si>
  <si>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</si>
  <si>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</si>
  <si>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</si>
  <si>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</si>
  <si>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</si>
  <si>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</si>
  <si>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</si>
  <si>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</si>
  <si>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</si>
  <si>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</si>
  <si>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</si>
  <si>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</si>
  <si>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</si>
  <si>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</si>
  <si>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</si>
  <si>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</si>
  <si>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</si>
  <si>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</si>
  <si>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</si>
  <si>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</si>
  <si>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</si>
  <si>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</si>
  <si>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</si>
  <si>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</si>
  <si>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</si>
  <si>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</si>
  <si>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</si>
  <si>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</si>
  <si>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</si>
  <si>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</si>
  <si>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</si>
  <si>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</si>
  <si>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</si>
  <si>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</si>
  <si>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</si>
  <si>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</si>
  <si>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</si>
  <si>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</si>
  <si>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</si>
  <si>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</si>
  <si>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</si>
  <si>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</si>
  <si>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</si>
  <si>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</si>
  <si>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</si>
  <si>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</si>
  <si>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</si>
  <si>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</si>
  <si>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</si>
  <si>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</si>
  <si>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</si>
  <si>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</si>
  <si>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</si>
  <si>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</si>
  <si>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</si>
  <si>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</si>
  <si>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</si>
  <si>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</si>
  <si>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</si>
  <si>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</si>
  <si>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</si>
  <si>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</si>
  <si>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</si>
  <si>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</si>
  <si>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</si>
  <si>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</si>
  <si>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</si>
  <si>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</si>
  <si>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</si>
  <si>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</si>
  <si>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</si>
  <si>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</si>
  <si>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</si>
  <si>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</si>
  <si>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</si>
  <si>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</si>
  <si>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</si>
  <si>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</si>
  <si>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</si>
  <si>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</si>
  <si>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</si>
  <si>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</si>
  <si>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</si>
  <si>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</si>
  <si>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</si>
  <si>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</si>
  <si>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</si>
  <si>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</si>
  <si>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</si>
  <si>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</si>
  <si>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</si>
  <si>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</si>
  <si>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</si>
  <si>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</si>
  <si>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</si>
  <si>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</si>
  <si>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</si>
  <si>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</si>
  <si>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</si>
  <si>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</si>
  <si>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</si>
  <si>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</si>
  <si>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</si>
  <si>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</si>
  <si>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</si>
  <si>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</si>
  <si>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</si>
  <si>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</si>
  <si>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</si>
  <si>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</si>
  <si>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</si>
  <si>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</si>
  <si>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</si>
  <si>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</si>
  <si>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</si>
  <si>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</si>
  <si>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</si>
  <si>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</si>
  <si>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</si>
  <si>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</si>
  <si>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</si>
  <si>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</si>
  <si>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</si>
  <si>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</si>
  <si>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</si>
  <si>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</si>
  <si>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</si>
  <si>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</si>
  <si>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</si>
  <si>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</si>
  <si>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</si>
  <si>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</si>
  <si>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</si>
  <si>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</si>
  <si>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</si>
  <si>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</si>
  <si>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</si>
  <si>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</si>
  <si>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</si>
  <si>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</si>
  <si>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</si>
  <si>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</si>
  <si>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</si>
  <si>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</si>
  <si>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</si>
  <si>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</si>
  <si>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</si>
  <si>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</si>
  <si>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</si>
  <si>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</si>
  <si>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</si>
  <si>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</si>
  <si>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</si>
  <si>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</si>
  <si>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</si>
  <si>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</si>
  <si>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</si>
  <si>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</si>
  <si>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</si>
  <si>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</si>
  <si>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</si>
  <si>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</si>
  <si>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</si>
  <si>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</si>
  <si>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</si>
  <si>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</si>
  <si>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</si>
  <si>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</si>
  <si>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</si>
  <si>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</si>
  <si>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</si>
  <si>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</si>
  <si>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</si>
  <si>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</si>
  <si>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</si>
  <si>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</si>
  <si>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</si>
  <si>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</si>
  <si>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</si>
  <si>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</si>
  <si>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</si>
  <si>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</si>
  <si>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</si>
  <si>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</si>
  <si>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</si>
  <si>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</si>
  <si>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</si>
  <si>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</si>
  <si>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</si>
  <si>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</si>
  <si>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</si>
  <si>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</si>
  <si>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</si>
  <si>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</si>
  <si>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</si>
  <si>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</si>
  <si>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</si>
  <si>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</si>
  <si>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</si>
  <si>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</si>
  <si>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</si>
  <si>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</si>
  <si>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</si>
  <si>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</si>
  <si>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</si>
  <si>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</si>
  <si>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</si>
  <si>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</si>
  <si>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</si>
  <si>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</si>
  <si>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</si>
  <si>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</si>
  <si>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</si>
  <si>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</si>
  <si>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</si>
  <si>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</si>
  <si>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</si>
  <si>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</si>
  <si>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</si>
  <si>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</si>
  <si>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</si>
  <si>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</si>
  <si>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</si>
  <si>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</si>
  <si>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</si>
  <si>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</si>
  <si>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</si>
  <si>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</si>
  <si>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</si>
  <si>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</si>
  <si>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</si>
  <si>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</si>
  <si>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</si>
  <si>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</si>
  <si>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</si>
  <si>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</si>
  <si>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</si>
  <si>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</si>
  <si>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</si>
  <si>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</si>
  <si>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</si>
  <si>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</si>
  <si>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</si>
  <si>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</si>
  <si>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</si>
  <si>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</si>
  <si>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</si>
  <si>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</si>
  <si>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</si>
  <si>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</si>
  <si>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</si>
  <si>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</si>
  <si>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</si>
  <si>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</si>
  <si>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</si>
  <si>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</si>
  <si>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</si>
  <si>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</si>
  <si>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</si>
  <si>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</si>
  <si>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</si>
  <si>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</si>
  <si>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</si>
  <si>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</si>
  <si>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</si>
  <si>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</si>
  <si>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</si>
  <si>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</si>
  <si>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</si>
  <si>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</si>
  <si>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</si>
  <si>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</si>
  <si>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</si>
  <si>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</si>
  <si>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</si>
  <si>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</si>
  <si>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</si>
  <si>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</si>
  <si>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</si>
  <si>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</si>
  <si>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</si>
  <si>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</si>
  <si>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</si>
  <si>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</si>
  <si>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</si>
  <si>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</si>
  <si>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</si>
  <si>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</si>
  <si>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</si>
  <si>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</si>
  <si>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</si>
  <si>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</si>
  <si>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</si>
  <si>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</si>
  <si>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</si>
  <si>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</si>
  <si>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</si>
  <si>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</si>
  <si>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</si>
  <si>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</si>
  <si>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</si>
  <si>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</si>
  <si>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</si>
  <si>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</si>
  <si>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</si>
  <si>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</si>
  <si>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</si>
  <si>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</si>
  <si>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</si>
  <si>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</si>
  <si>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</si>
  <si>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</si>
  <si>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</si>
  <si>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</si>
  <si>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</si>
  <si>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</si>
  <si>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</si>
  <si>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</si>
  <si>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</si>
  <si>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</si>
  <si>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</si>
  <si>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</si>
  <si>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</si>
  <si>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</si>
  <si>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</si>
  <si>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</si>
  <si>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</si>
  <si>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</si>
  <si>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</si>
  <si>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</si>
  <si>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</si>
  <si>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</si>
  <si>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</si>
  <si>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</si>
  <si>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</si>
  <si>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</si>
  <si>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</si>
  <si>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</si>
  <si>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</si>
  <si>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</si>
  <si>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</si>
  <si>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</si>
  <si>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</si>
  <si>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</si>
  <si>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</si>
  <si>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</si>
  <si>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</si>
  <si>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</si>
  <si>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</si>
  <si>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</si>
  <si>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</si>
  <si>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</si>
  <si>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</si>
  <si>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</si>
  <si>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</si>
  <si>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</si>
  <si>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</si>
  <si>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</si>
  <si>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</si>
  <si>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</si>
  <si>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</si>
  <si>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</si>
  <si>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</si>
  <si>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</si>
  <si>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</si>
  <si>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</si>
  <si>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</si>
  <si>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</si>
  <si>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</si>
  <si>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</si>
  <si>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</si>
  <si>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</si>
  <si>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</si>
  <si>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</si>
  <si>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</si>
  <si>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</si>
  <si>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</si>
  <si>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</si>
  <si>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</si>
  <si>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</si>
  <si>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</si>
  <si>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</si>
  <si>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</si>
  <si>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</si>
  <si>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</si>
  <si>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</si>
  <si>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</si>
  <si>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</si>
  <si>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</si>
  <si>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</si>
  <si>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</si>
  <si>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</si>
  <si>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</si>
  <si>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</si>
  <si>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</si>
  <si>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</si>
  <si>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</si>
  <si>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</si>
  <si>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</si>
  <si>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</si>
  <si>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</si>
  <si>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</si>
  <si>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</si>
  <si>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</si>
  <si>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</si>
  <si>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</si>
  <si>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</si>
  <si>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</si>
  <si>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</si>
  <si>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</si>
  <si>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</si>
  <si>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</si>
  <si>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</si>
  <si>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</si>
  <si>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</si>
  <si>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</si>
  <si>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</si>
  <si>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</si>
  <si>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</si>
  <si>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</si>
  <si>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</si>
  <si>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</si>
  <si>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</si>
  <si>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</si>
  <si>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</si>
  <si>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</si>
  <si>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</si>
  <si>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</si>
  <si>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</si>
  <si>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</si>
  <si>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</si>
  <si>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</si>
  <si>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</si>
  <si>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</si>
  <si>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</si>
  <si>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</si>
  <si>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</si>
  <si>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</si>
  <si>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</si>
  <si>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</si>
  <si>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</si>
  <si>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</si>
  <si>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</si>
  <si>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</si>
  <si>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</si>
  <si>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</si>
  <si>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</si>
  <si>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</si>
  <si>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</si>
  <si>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</si>
  <si>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</si>
  <si>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</si>
  <si>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</si>
  <si>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</si>
  <si>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</si>
  <si>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</si>
  <si>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</si>
  <si>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</si>
  <si>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</si>
  <si>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</si>
  <si>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</si>
  <si>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</si>
  <si>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</si>
  <si>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</si>
  <si>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</si>
  <si>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</si>
  <si>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</si>
  <si>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</si>
  <si>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</si>
  <si>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</si>
  <si>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</si>
  <si>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</si>
  <si>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</si>
  <si>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</si>
  <si>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</si>
  <si>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</si>
  <si>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</si>
  <si>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</si>
  <si>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</si>
  <si>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</si>
  <si>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</si>
  <si>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</si>
  <si>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</si>
  <si>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</si>
  <si>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</si>
  <si>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</si>
  <si>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</si>
  <si>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</si>
  <si>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</si>
  <si>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</si>
  <si>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</si>
  <si>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</si>
  <si>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</si>
  <si>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</si>
  <si>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</si>
  <si>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</si>
  <si>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</si>
  <si>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</si>
  <si>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</si>
  <si>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</si>
  <si>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</si>
  <si>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</si>
  <si>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</si>
  <si>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</si>
  <si>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</si>
  <si>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</si>
  <si>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</si>
  <si>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</si>
  <si>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</si>
  <si>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</si>
  <si>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</si>
  <si>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</si>
  <si>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</si>
  <si>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</si>
  <si>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</si>
  <si>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</si>
  <si>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</si>
  <si>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</si>
  <si>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</si>
  <si>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</si>
  <si>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</si>
  <si>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</si>
  <si>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</si>
  <si>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</si>
  <si>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</si>
  <si>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</si>
  <si>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</si>
  <si>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</si>
  <si>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</si>
  <si>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</si>
  <si>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</si>
  <si>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</si>
  <si>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</si>
  <si>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</si>
  <si>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</si>
  <si>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</si>
  <si>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</si>
  <si>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</si>
  <si>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</si>
  <si>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</si>
  <si>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</si>
  <si>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</si>
  <si>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</si>
  <si>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</si>
  <si>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</si>
  <si>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</si>
  <si>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</si>
  <si>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</si>
  <si>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</si>
  <si>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</si>
  <si>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</si>
  <si>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</si>
  <si>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</si>
  <si>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</si>
  <si>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</si>
  <si>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</si>
  <si>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</si>
  <si>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</si>
  <si>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</si>
  <si>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</si>
  <si>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</si>
  <si>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</si>
  <si>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</si>
  <si>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</si>
  <si>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</si>
  <si>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</si>
  <si>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</si>
  <si>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</si>
  <si>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</si>
  <si>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</si>
  <si>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</si>
  <si>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</si>
  <si>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</si>
  <si>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</si>
  <si>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</si>
  <si>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</si>
  <si>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</si>
  <si>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</si>
  <si>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</si>
  <si>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</si>
  <si>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</si>
  <si>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</si>
  <si>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</si>
  <si>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</si>
  <si>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</si>
  <si>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</si>
  <si>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</si>
  <si>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</si>
  <si>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</si>
  <si>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</si>
  <si>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</si>
  <si>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</si>
  <si>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</si>
  <si>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</si>
  <si>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</si>
  <si>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</si>
  <si>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</si>
  <si>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</si>
  <si>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</si>
  <si>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</si>
  <si>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</si>
  <si>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</si>
  <si>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</si>
  <si>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</si>
  <si>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</si>
  <si>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</si>
  <si>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</si>
  <si>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</si>
  <si>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</si>
  <si>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</si>
  <si>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</si>
  <si>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</si>
  <si>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</si>
  <si>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</si>
  <si>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</si>
  <si>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</si>
  <si>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</si>
  <si>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</si>
  <si>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</si>
  <si>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</si>
  <si>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</si>
  <si>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</si>
  <si>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</si>
  <si>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</si>
  <si>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</si>
  <si>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</si>
  <si>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</si>
  <si>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</si>
  <si>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</si>
  <si>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</si>
  <si>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</si>
  <si>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</si>
  <si>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</si>
  <si>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</si>
  <si>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</si>
  <si>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</si>
  <si>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</si>
  <si>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</si>
  <si>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</si>
  <si>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</si>
  <si>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</si>
  <si>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</si>
  <si>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</si>
  <si>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</si>
  <si>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</si>
  <si>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</si>
  <si>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</si>
  <si>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</si>
  <si>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</si>
  <si>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</si>
  <si>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</si>
  <si>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</si>
  <si>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</si>
  <si>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</si>
  <si>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</si>
  <si>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</si>
  <si>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</si>
  <si>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</si>
  <si>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</si>
  <si>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</si>
  <si>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</si>
  <si>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</si>
  <si>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</si>
  <si>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</si>
  <si>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</si>
  <si>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</si>
  <si>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</si>
  <si>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</si>
  <si>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</si>
  <si>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</si>
  <si>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</si>
  <si>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</si>
  <si>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</si>
  <si>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</si>
  <si>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</si>
  <si>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</si>
  <si>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</si>
  <si>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</si>
  <si>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</si>
  <si>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</si>
  <si>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</si>
  <si>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</si>
  <si>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</si>
  <si>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</si>
  <si>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</si>
  <si>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</si>
  <si>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</si>
  <si>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</si>
  <si>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</si>
  <si>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</si>
  <si>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</si>
  <si>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</si>
  <si>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</si>
  <si>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</si>
  <si>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</si>
  <si>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</si>
  <si>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</si>
  <si>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</si>
  <si>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</si>
  <si>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</si>
  <si>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</si>
  <si>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</si>
  <si>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</si>
  <si>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</si>
  <si>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</si>
  <si>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</si>
  <si>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</si>
  <si>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</si>
  <si>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</si>
  <si>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</si>
  <si>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</si>
  <si>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</si>
  <si>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</si>
  <si>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</si>
  <si>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</si>
  <si>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</si>
  <si>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</si>
  <si>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</si>
  <si>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</si>
  <si>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</si>
  <si>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</si>
  <si>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</si>
  <si>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</si>
  <si>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</si>
  <si>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</si>
  <si>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</si>
  <si>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</si>
  <si>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</si>
  <si>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</si>
  <si>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</si>
  <si>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</si>
  <si>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</si>
  <si>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</si>
  <si>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</si>
  <si>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</si>
  <si>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</si>
  <si>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</si>
  <si>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</si>
  <si>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</si>
  <si>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</si>
  <si>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</si>
  <si>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</si>
  <si>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</si>
  <si>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</si>
  <si>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</si>
  <si>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</si>
  <si>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</si>
  <si>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</si>
  <si>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</si>
  <si>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</si>
  <si>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</si>
  <si>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</si>
  <si>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</si>
  <si>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</si>
  <si>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</si>
  <si>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</si>
  <si>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</si>
  <si>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</si>
  <si>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</si>
  <si>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</si>
  <si>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</si>
  <si>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</si>
  <si>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</si>
  <si>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</si>
  <si>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</si>
  <si>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</si>
  <si>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</si>
  <si>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</si>
  <si>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</si>
  <si>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</si>
  <si>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</si>
  <si>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</si>
  <si>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</si>
  <si>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</si>
  <si>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</si>
  <si>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</si>
  <si>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</si>
  <si>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</si>
  <si>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</si>
  <si>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</si>
  <si>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</si>
  <si>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</si>
  <si>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</si>
  <si>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</si>
  <si>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</si>
  <si>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</si>
  <si>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</si>
  <si>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</si>
  <si>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</si>
  <si>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</si>
  <si>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</si>
  <si>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</si>
  <si>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</si>
  <si>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</si>
  <si>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</si>
  <si>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</si>
  <si>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</si>
  <si>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</si>
  <si>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</si>
  <si>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</si>
  <si>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</si>
  <si>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</si>
  <si>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</si>
  <si>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</si>
  <si>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</si>
  <si>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</si>
  <si>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</si>
  <si>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</si>
  <si>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</si>
  <si>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</si>
  <si>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</si>
  <si>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</si>
  <si>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</si>
  <si>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</si>
  <si>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</si>
  <si>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</si>
  <si>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</si>
  <si>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</si>
  <si>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</si>
  <si>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</si>
  <si>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</si>
  <si>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</si>
  <si>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</si>
  <si>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</si>
  <si>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</si>
  <si>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</si>
  <si>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</si>
  <si>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</si>
  <si>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</si>
  <si>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</si>
  <si>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</si>
  <si>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</si>
  <si>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</si>
  <si>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</si>
  <si>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</si>
  <si>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</si>
  <si>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</si>
  <si>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</si>
  <si>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</si>
  <si>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</si>
  <si>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</si>
  <si>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</si>
  <si>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</si>
  <si>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</si>
  <si>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</si>
  <si>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</si>
  <si>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</si>
  <si>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</si>
  <si>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</si>
  <si>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</si>
  <si>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</si>
  <si>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</si>
  <si>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</si>
  <si>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</si>
  <si>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</si>
  <si>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</si>
  <si>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</si>
  <si>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</si>
  <si>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</si>
  <si>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</si>
  <si>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</si>
  <si>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</si>
  <si>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</si>
  <si>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</si>
  <si>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</si>
  <si>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</si>
  <si>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</si>
  <si>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</si>
  <si>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</si>
  <si>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</si>
  <si>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</si>
  <si>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</si>
  <si>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</si>
  <si>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</si>
  <si>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</si>
  <si>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</si>
  <si>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</si>
  <si>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</si>
  <si>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</si>
  <si>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</si>
  <si>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</si>
  <si>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</si>
  <si>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</si>
  <si>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</si>
  <si>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</si>
  <si>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</si>
  <si>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</si>
  <si>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</si>
  <si>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</si>
  <si>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</si>
  <si>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</si>
  <si>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</si>
  <si>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</si>
  <si>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</si>
  <si>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</si>
  <si>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</si>
  <si>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</si>
  <si>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</si>
  <si>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</si>
  <si>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</si>
  <si>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</si>
  <si>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</si>
  <si>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</si>
  <si>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</si>
  <si>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</si>
  <si>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</si>
  <si>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</si>
  <si>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</si>
  <si>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</si>
  <si>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</si>
  <si>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</si>
  <si>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</si>
  <si>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</si>
  <si>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</si>
  <si>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</si>
  <si>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</si>
  <si>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</si>
  <si>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</si>
  <si>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</si>
  <si>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</si>
  <si>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</si>
  <si>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</si>
  <si>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</si>
  <si>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</si>
  <si>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</si>
  <si>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</si>
  <si>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</si>
  <si>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</si>
  <si>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</si>
  <si>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</si>
  <si>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</si>
  <si>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</si>
  <si>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</si>
  <si>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</si>
  <si>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</si>
  <si>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</si>
  <si>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</si>
  <si>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</si>
  <si>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</si>
  <si>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</si>
  <si>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</si>
  <si>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</si>
  <si>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</si>
  <si>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</si>
  <si>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</si>
  <si>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</si>
  <si>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</si>
  <si>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</si>
  <si>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</si>
  <si>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</si>
  <si>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</si>
  <si>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</si>
  <si>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</si>
  <si>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</si>
  <si>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</si>
  <si>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</si>
  <si>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</si>
  <si>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</si>
  <si>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</si>
  <si>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</si>
  <si>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</si>
  <si>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</si>
  <si>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</si>
  <si>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</si>
  <si>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</si>
  <si>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</si>
  <si>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</si>
  <si>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</si>
  <si>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</si>
  <si>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</si>
  <si>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</si>
  <si>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</si>
  <si>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</si>
  <si>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</si>
  <si>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</si>
  <si>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</si>
  <si>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</si>
  <si>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</si>
  <si>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</si>
  <si>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</si>
  <si>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</si>
  <si>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</si>
  <si>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</si>
  <si>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</si>
  <si>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</si>
  <si>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</si>
  <si>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</si>
  <si>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</si>
  <si>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</si>
  <si>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</si>
  <si>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</si>
  <si>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</si>
  <si>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</si>
  <si>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</si>
  <si>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</si>
  <si>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</si>
  <si>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</si>
  <si>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</si>
  <si>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</si>
  <si>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</si>
  <si>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</si>
  <si>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</si>
  <si>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</si>
  <si>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</si>
  <si>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</si>
  <si>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</si>
  <si>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</si>
  <si>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</si>
  <si>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</si>
  <si>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</si>
  <si>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</si>
  <si>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</si>
  <si>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</si>
  <si>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</si>
  <si>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</si>
  <si>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</si>
  <si>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</si>
  <si>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</si>
  <si>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</si>
  <si>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</si>
  <si>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</si>
  <si>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</si>
  <si>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</si>
  <si>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</si>
  <si>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</si>
  <si>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</si>
  <si>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</si>
  <si>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</si>
  <si>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</si>
  <si>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</si>
  <si>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</si>
  <si>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</si>
  <si>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</si>
  <si>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</si>
  <si>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</si>
  <si>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</si>
  <si>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</si>
  <si>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</si>
  <si>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</si>
  <si>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</si>
  <si>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</si>
  <si>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</si>
  <si>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</si>
  <si>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</si>
  <si>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</si>
  <si>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</si>
  <si>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</si>
  <si>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</si>
  <si>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</si>
  <si>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</si>
  <si>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</si>
  <si>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</si>
  <si>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</si>
  <si>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</si>
  <si>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</si>
  <si>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</si>
  <si>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</si>
  <si>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</si>
  <si>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</si>
  <si>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</si>
  <si>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</si>
  <si>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</si>
  <si>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</si>
  <si>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</si>
  <si>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</si>
  <si>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</si>
  <si>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</si>
  <si>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</si>
  <si>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</si>
  <si>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</si>
  <si>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</si>
  <si>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</si>
  <si>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</si>
  <si>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</si>
  <si>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</si>
  <si>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</si>
  <si>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</si>
  <si>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</si>
  <si>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</si>
  <si>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</si>
  <si>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</si>
  <si>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</si>
  <si>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</si>
  <si>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</si>
  <si>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</si>
  <si>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</si>
  <si>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</si>
  <si>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</si>
  <si>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</si>
  <si>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</si>
  <si>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</si>
  <si>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</si>
  <si>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</si>
  <si>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</si>
  <si>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</si>
  <si>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</si>
  <si>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</si>
  <si>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</si>
  <si>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</si>
  <si>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</si>
  <si>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</si>
  <si>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</si>
  <si>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</si>
  <si>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</si>
  <si>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</si>
  <si>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</si>
  <si>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</si>
  <si>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</si>
  <si>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</si>
  <si>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</si>
  <si>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</si>
  <si>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</si>
  <si>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</si>
  <si>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</si>
  <si>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</si>
  <si>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</si>
  <si>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</si>
  <si>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</si>
  <si>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</si>
  <si>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</si>
  <si>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</si>
  <si>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</si>
  <si>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</si>
  <si>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</si>
  <si>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</si>
  <si>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</si>
  <si>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</si>
  <si>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</si>
  <si>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</si>
  <si>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</si>
  <si>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</si>
  <si>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</si>
  <si>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</si>
  <si>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</si>
  <si>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</si>
  <si>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</si>
  <si>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</si>
  <si>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</si>
  <si>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</si>
  <si>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</si>
  <si>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</si>
  <si>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</si>
  <si>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</si>
  <si>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</si>
  <si>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</si>
  <si>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</si>
  <si>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</si>
  <si>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</si>
  <si>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</si>
  <si>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</si>
  <si>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</si>
  <si>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</si>
  <si>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</si>
  <si>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</si>
  <si>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</si>
  <si>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</si>
  <si>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</si>
  <si>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</si>
  <si>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</si>
  <si>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</si>
  <si>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</si>
  <si>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</si>
  <si>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</si>
  <si>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</si>
  <si>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</si>
  <si>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</si>
  <si>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</si>
  <si>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</si>
  <si>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</si>
  <si>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</si>
  <si>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</si>
  <si>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</si>
  <si>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</si>
  <si>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</si>
  <si>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</si>
  <si>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</si>
  <si>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</si>
  <si>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</si>
  <si>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</si>
  <si>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</si>
  <si>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</si>
  <si>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</si>
  <si>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</si>
  <si>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</si>
  <si>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</si>
  <si>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</si>
  <si>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</si>
  <si>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</si>
  <si>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</si>
  <si>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</si>
  <si>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</si>
  <si>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</si>
  <si>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</si>
  <si>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</si>
  <si>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</si>
  <si>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</si>
  <si>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</si>
  <si>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</si>
  <si>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</si>
  <si>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</si>
  <si>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</si>
  <si>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</si>
  <si>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</si>
  <si>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</si>
  <si>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</si>
  <si>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</si>
  <si>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</si>
  <si>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</si>
  <si>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</si>
  <si>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</si>
  <si>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</si>
  <si>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</si>
  <si>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</si>
  <si>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</si>
  <si>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</si>
  <si>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</si>
  <si>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</si>
  <si>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</si>
  <si>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</si>
  <si>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</si>
  <si>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</si>
  <si>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</si>
  <si>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</si>
  <si>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</si>
  <si>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</si>
  <si>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</si>
  <si>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</si>
  <si>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</si>
  <si>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</si>
  <si>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</si>
  <si>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</si>
  <si>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</si>
  <si>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</si>
  <si>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</si>
  <si>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</si>
  <si>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</si>
  <si>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</si>
  <si>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</si>
  <si>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</si>
  <si>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</si>
  <si>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</si>
  <si>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</si>
  <si>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</si>
  <si>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</si>
  <si>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</si>
  <si>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</si>
  <si>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</si>
  <si>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</si>
  <si>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</si>
  <si>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</si>
  <si>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</si>
  <si>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</si>
  <si>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</si>
  <si>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</si>
  <si>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</si>
  <si>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</si>
  <si>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</si>
  <si>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</si>
  <si>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</si>
  <si>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</si>
  <si>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</si>
  <si>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</si>
  <si>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</si>
  <si>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</si>
  <si>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</si>
  <si>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</si>
  <si>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</si>
  <si>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</si>
  <si>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</si>
  <si>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</si>
  <si>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</si>
  <si>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</si>
  <si>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</si>
  <si>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</si>
  <si>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</si>
  <si>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</si>
  <si>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</si>
  <si>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</si>
  <si>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</si>
  <si>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</si>
  <si>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</si>
  <si>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</si>
  <si>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</si>
  <si>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</si>
  <si>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</si>
  <si>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</si>
  <si>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</si>
  <si>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</si>
  <si>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</si>
  <si>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</si>
  <si>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</si>
  <si>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</si>
  <si>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</si>
  <si>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</si>
  <si>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</si>
  <si>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</si>
  <si>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</si>
  <si>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</si>
  <si>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</si>
  <si>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</si>
  <si>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</si>
  <si>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</si>
  <si>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</si>
  <si>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</si>
  <si>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</si>
  <si>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</si>
  <si>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</si>
  <si>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</si>
  <si>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</si>
  <si>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</si>
  <si>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</si>
  <si>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</si>
  <si>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</si>
  <si>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</si>
  <si>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</si>
  <si>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</si>
  <si>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</si>
  <si>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</si>
  <si>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</si>
  <si>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</si>
  <si>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</si>
  <si>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</si>
  <si>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</si>
  <si>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</si>
  <si>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</si>
  <si>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</si>
  <si>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</si>
  <si>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</si>
  <si>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</si>
  <si>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</si>
  <si>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</si>
  <si>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</si>
  <si>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</si>
  <si>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</si>
  <si>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</si>
  <si>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</si>
  <si>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</si>
  <si>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</si>
  <si>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</si>
  <si>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</si>
  <si>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</si>
  <si>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</si>
  <si>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</si>
  <si>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</si>
  <si>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</si>
  <si>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</si>
  <si>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</si>
  <si>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</si>
  <si>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</si>
  <si>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</si>
  <si>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</si>
  <si>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</si>
  <si>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</si>
  <si>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</si>
  <si>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</si>
  <si>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</si>
  <si>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</si>
  <si>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</si>
  <si>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</si>
  <si>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</si>
  <si>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</si>
  <si>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</si>
  <si>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</si>
  <si>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</si>
  <si>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</si>
  <si>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</si>
  <si>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</si>
  <si>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</si>
  <si>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</si>
  <si>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</si>
  <si>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</si>
  <si>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</si>
  <si>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</si>
  <si>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</si>
  <si>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</si>
  <si>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</si>
  <si>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</si>
  <si>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</si>
  <si>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</si>
  <si>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</si>
  <si>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</si>
  <si>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</si>
  <si>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</si>
  <si>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</si>
  <si>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</si>
  <si>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</si>
  <si>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</si>
  <si>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</si>
  <si>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</si>
  <si>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</si>
  <si>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</si>
  <si>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</si>
  <si>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</si>
  <si>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</si>
  <si>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</si>
  <si>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</si>
  <si>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</si>
  <si>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</si>
  <si>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</si>
  <si>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</si>
  <si>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</si>
  <si>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</si>
  <si>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</si>
  <si>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</si>
  <si>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</si>
  <si>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</si>
  <si>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</si>
  <si>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</si>
  <si>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</si>
  <si>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</si>
  <si>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</si>
  <si>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</si>
  <si>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</si>
  <si>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</si>
  <si>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</si>
  <si>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</si>
  <si>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</si>
  <si>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</si>
  <si>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</si>
  <si>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</si>
  <si>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</si>
  <si>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</si>
  <si>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</si>
  <si>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</si>
  <si>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</si>
  <si>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</si>
  <si>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</si>
  <si>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</si>
  <si>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</si>
  <si>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</si>
  <si>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</si>
  <si>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</si>
  <si>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</si>
  <si>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</si>
  <si>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</si>
  <si>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</si>
  <si>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</si>
  <si>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</si>
  <si>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</si>
  <si>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</si>
  <si>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</si>
  <si>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</si>
  <si>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</si>
  <si>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</si>
  <si>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</si>
  <si>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</si>
  <si>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</si>
  <si>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</si>
  <si>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</si>
  <si>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</si>
  <si>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</si>
  <si>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</si>
  <si>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</si>
  <si>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</si>
  <si>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</si>
  <si>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</si>
  <si>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</si>
  <si>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</si>
  <si>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</si>
  <si>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</si>
  <si>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</si>
  <si>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</si>
  <si>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</si>
  <si>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</si>
  <si>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</si>
  <si>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</si>
  <si>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</si>
  <si>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</si>
  <si>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</si>
  <si>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</si>
  <si>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</si>
  <si>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</si>
  <si>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</si>
  <si>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</si>
  <si>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</si>
  <si>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</si>
  <si>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</si>
  <si>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</si>
  <si>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</si>
  <si>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</si>
  <si>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</si>
  <si>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</si>
  <si>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</si>
  <si>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</si>
  <si>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</si>
  <si>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</si>
  <si>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</si>
  <si>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</si>
  <si>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</si>
  <si>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</si>
  <si>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</si>
  <si>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</si>
  <si>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</si>
  <si>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</si>
  <si>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</si>
  <si>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</si>
  <si>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</si>
  <si>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</si>
  <si>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</si>
  <si>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</si>
  <si>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</si>
  <si>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</si>
  <si>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</si>
  <si>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</si>
  <si>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</si>
  <si>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</si>
  <si>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</si>
  <si>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</si>
  <si>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</si>
  <si>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</si>
  <si>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</si>
  <si>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</si>
  <si>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</si>
  <si>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</si>
  <si>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</si>
  <si>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</si>
  <si>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</si>
  <si>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</si>
  <si>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</si>
  <si>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</si>
  <si>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</si>
  <si>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</si>
  <si>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</si>
  <si>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</si>
  <si>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</si>
  <si>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</si>
  <si>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</si>
  <si>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</si>
  <si>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</si>
  <si>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</si>
  <si>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</si>
  <si>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</si>
  <si>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</si>
  <si>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</si>
  <si>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</si>
  <si>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</si>
  <si>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</si>
  <si>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</si>
  <si>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</si>
  <si>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</si>
  <si>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</si>
  <si>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</si>
  <si>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</si>
  <si>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</si>
  <si>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</si>
  <si>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</si>
  <si>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</si>
  <si>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</si>
  <si>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</si>
  <si>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</si>
  <si>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</si>
  <si>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</si>
  <si>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</si>
  <si>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</si>
  <si>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</si>
  <si>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</si>
  <si>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</si>
  <si>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</si>
  <si>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</si>
  <si>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</si>
  <si>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</si>
  <si>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</si>
  <si>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</si>
  <si>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</si>
  <si>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</si>
  <si>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</si>
  <si>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</si>
  <si>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</si>
  <si>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</si>
  <si>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</si>
  <si>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</si>
  <si>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</si>
  <si>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</si>
  <si>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</si>
  <si>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</si>
  <si>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</si>
  <si>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</si>
  <si>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</si>
  <si>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</si>
  <si>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</si>
  <si>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</si>
  <si>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</si>
  <si>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</si>
  <si>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</si>
  <si>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</si>
  <si>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</si>
  <si>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</si>
  <si>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</si>
  <si>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</si>
  <si>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</si>
  <si>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</si>
  <si>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</si>
  <si>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</si>
  <si>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</si>
  <si>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</si>
  <si>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</si>
  <si>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</si>
  <si>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</si>
  <si>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</si>
  <si>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</si>
  <si>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</si>
  <si>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</si>
  <si>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</si>
  <si>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</si>
  <si>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</si>
  <si>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</si>
  <si>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</si>
  <si>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</si>
  <si>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</si>
  <si>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</si>
  <si>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</si>
  <si>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</si>
  <si>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</si>
  <si>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</si>
  <si>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</si>
  <si>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</si>
  <si>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</si>
  <si>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</si>
  <si>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</si>
  <si>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</si>
  <si>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</si>
  <si>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</si>
  <si>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</si>
  <si>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</si>
  <si>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</si>
  <si>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</si>
  <si>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</si>
  <si>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</si>
  <si>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</si>
  <si>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</si>
  <si>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</si>
  <si>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</si>
  <si>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</si>
  <si>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</si>
  <si>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</si>
  <si>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</si>
  <si>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</si>
  <si>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</si>
  <si>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</si>
  <si>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</si>
  <si>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</si>
  <si>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</si>
  <si>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</si>
  <si>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</si>
  <si>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</si>
  <si>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</si>
  <si>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</si>
  <si>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</si>
  <si>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</si>
  <si>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</si>
  <si>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</si>
  <si>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</si>
  <si>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</si>
  <si>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</si>
  <si>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</si>
  <si>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</si>
  <si>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</si>
  <si>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</si>
  <si>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</si>
  <si>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</si>
  <si>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</si>
  <si>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</si>
  <si>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</si>
  <si>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</si>
  <si>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</si>
  <si>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</si>
  <si>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</si>
  <si>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</si>
  <si>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</si>
  <si>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</si>
  <si>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</si>
  <si>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</si>
  <si>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</si>
  <si>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</si>
  <si>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</si>
  <si>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</si>
  <si>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</si>
  <si>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</si>
  <si>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</si>
  <si>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</si>
  <si>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</si>
  <si>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</si>
  <si>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</si>
  <si>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</si>
  <si>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</si>
  <si>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</si>
  <si>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</si>
  <si>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</si>
  <si>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</si>
  <si>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</si>
  <si>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</si>
  <si>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</si>
  <si>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</si>
  <si>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</si>
  <si>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</si>
  <si>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</si>
  <si>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</si>
  <si>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</si>
  <si>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</si>
  <si>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</si>
  <si>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</si>
  <si>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</si>
  <si>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</si>
  <si>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</si>
  <si>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</si>
  <si>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</si>
  <si>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</si>
  <si>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</si>
  <si>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</si>
  <si>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</si>
  <si>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</si>
  <si>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</si>
  <si>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</si>
  <si>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</si>
  <si>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</si>
  <si>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</si>
  <si>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</si>
  <si>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</si>
  <si>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</si>
  <si>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</si>
  <si>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</si>
  <si>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</si>
  <si>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</si>
  <si>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</si>
  <si>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</si>
  <si>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</si>
  <si>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</si>
  <si>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</si>
  <si>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</si>
  <si>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</si>
  <si>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</si>
  <si>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</si>
  <si>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</si>
  <si>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</si>
  <si>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</si>
  <si>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</si>
  <si>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</si>
  <si>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</si>
  <si>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</si>
  <si>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</si>
  <si>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</si>
  <si>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</si>
  <si>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</si>
  <si>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</si>
  <si>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</si>
  <si>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</si>
  <si>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</si>
  <si>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</si>
  <si>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</si>
  <si>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</si>
  <si>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</si>
  <si>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</si>
  <si>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</si>
  <si>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</si>
  <si>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</si>
  <si>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</si>
  <si>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</si>
  <si>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</si>
  <si>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</si>
  <si>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</si>
  <si>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</si>
  <si>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</si>
  <si>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</si>
  <si>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</si>
  <si>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</si>
  <si>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</si>
  <si>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</si>
  <si>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</si>
  <si>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</si>
  <si>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</si>
  <si>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</si>
  <si>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</si>
  <si>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</si>
  <si>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</si>
  <si>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</si>
  <si>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</si>
  <si>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</si>
  <si>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</si>
  <si>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</si>
  <si>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</si>
  <si>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</si>
  <si>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</si>
  <si>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</si>
  <si>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</si>
  <si>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</si>
  <si>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</si>
  <si>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</si>
  <si>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</si>
  <si>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</si>
  <si>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</si>
  <si>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</si>
  <si>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</si>
  <si>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</si>
  <si>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</si>
  <si>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</si>
  <si>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</si>
  <si>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</si>
  <si>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</si>
  <si>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</si>
  <si>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</si>
  <si>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</si>
  <si>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</si>
  <si>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</si>
  <si>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</si>
  <si>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</si>
  <si>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</si>
  <si>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</si>
  <si>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</si>
  <si>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</si>
  <si>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</si>
  <si>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</si>
  <si>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</si>
  <si>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</si>
  <si>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</si>
  <si>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</si>
  <si>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</si>
  <si>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</si>
  <si>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</si>
  <si>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</si>
  <si>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</si>
  <si>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</si>
  <si>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</si>
  <si>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</si>
  <si>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</si>
  <si>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</si>
  <si>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</si>
  <si>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</si>
  <si>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</si>
  <si>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</si>
  <si>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</si>
  <si>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</si>
  <si>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</si>
  <si>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</si>
  <si>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</si>
  <si>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</si>
  <si>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</si>
  <si>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</si>
  <si>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</si>
  <si>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</si>
  <si>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</si>
  <si>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</si>
  <si>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</si>
  <si>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</si>
  <si>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</si>
  <si>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</si>
  <si>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</si>
  <si>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</si>
  <si>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</si>
  <si>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</si>
  <si>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</si>
  <si>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</si>
  <si>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</si>
  <si>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</si>
  <si>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</si>
  <si>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</si>
  <si>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</si>
  <si>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</si>
  <si>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</si>
  <si>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</si>
  <si>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</si>
  <si>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</si>
  <si>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</si>
  <si>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</si>
  <si>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</si>
  <si>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</si>
  <si>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</si>
  <si>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</si>
  <si>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</si>
  <si>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</si>
  <si>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</si>
  <si>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</si>
  <si>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</si>
  <si>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</si>
  <si>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</si>
  <si>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</si>
  <si>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</si>
  <si>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</si>
  <si>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</si>
  <si>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</si>
  <si>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</si>
  <si>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</si>
  <si>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</si>
  <si>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</si>
  <si>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</si>
  <si>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</si>
  <si>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</si>
  <si>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</si>
  <si>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</si>
  <si>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</si>
  <si>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</si>
  <si>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</si>
  <si>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</si>
  <si>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</si>
  <si>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</si>
  <si>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</si>
  <si>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</si>
  <si>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</si>
  <si>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</si>
  <si>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</si>
  <si>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</si>
  <si>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</si>
  <si>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</si>
  <si>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</si>
  <si>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</si>
  <si>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</si>
  <si>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</si>
  <si>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</si>
  <si>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</si>
  <si>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</si>
  <si>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</si>
  <si>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</si>
  <si>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</si>
  <si>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</si>
  <si>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</si>
  <si>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</si>
  <si>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</si>
  <si>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</si>
  <si>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</si>
  <si>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</si>
  <si>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</si>
  <si>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</si>
  <si>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</si>
  <si>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</si>
  <si>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</si>
  <si>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</si>
  <si>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</si>
  <si>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</si>
  <si>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</si>
  <si>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</si>
  <si>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</si>
  <si>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</si>
  <si>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</si>
  <si>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</si>
  <si>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</si>
  <si>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</si>
  <si>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</si>
  <si>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</si>
  <si>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</si>
  <si>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</si>
  <si>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</si>
  <si>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</si>
  <si>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</si>
  <si>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</si>
  <si>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</si>
  <si>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</si>
  <si>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</si>
  <si>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</si>
  <si>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</si>
  <si>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</si>
  <si>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</si>
  <si>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</si>
  <si>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</si>
  <si>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</si>
  <si>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</si>
  <si>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</si>
  <si>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</si>
  <si>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</si>
  <si>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</si>
  <si>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</si>
  <si>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</si>
  <si>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</si>
  <si>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</si>
  <si>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</si>
  <si>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</si>
  <si>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</si>
  <si>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</si>
  <si>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</si>
  <si>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</si>
  <si>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</si>
  <si>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</si>
  <si>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</si>
  <si>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</si>
  <si>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</si>
  <si>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</si>
  <si>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</si>
  <si>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</si>
  <si>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</si>
  <si>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</si>
  <si>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</si>
  <si>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</si>
  <si>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</si>
  <si>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</si>
  <si>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</si>
  <si>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</si>
  <si>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</si>
  <si>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</si>
  <si>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</si>
  <si>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</si>
  <si>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</si>
  <si>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</si>
  <si>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</si>
  <si>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</si>
  <si>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</si>
  <si>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</si>
  <si>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</si>
  <si>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</si>
  <si>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</si>
  <si>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</si>
  <si>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</si>
  <si>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</si>
  <si>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</si>
  <si>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</si>
  <si>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</si>
  <si>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</si>
  <si>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</si>
  <si>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</si>
  <si>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</si>
  <si>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</si>
  <si>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</si>
  <si>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</si>
  <si>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</si>
  <si>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</si>
  <si>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</si>
  <si>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</si>
  <si>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</si>
  <si>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</si>
  <si>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</si>
  <si>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</si>
  <si>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</si>
  <si>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</si>
  <si>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</si>
  <si>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</si>
  <si>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</si>
  <si>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</si>
  <si>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</si>
  <si>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</si>
  <si>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</si>
  <si>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</si>
  <si>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</si>
  <si>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</si>
  <si>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</si>
  <si>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</si>
  <si>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</si>
  <si>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</si>
  <si>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</si>
  <si>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</si>
  <si>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</si>
  <si>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</si>
  <si>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</si>
  <si>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</si>
  <si>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</si>
  <si>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</si>
  <si>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</si>
  <si>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</si>
  <si>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</si>
  <si>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</si>
  <si>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</si>
  <si>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</si>
  <si>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</si>
  <si>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</si>
  <si>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</si>
  <si>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</si>
  <si>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</si>
  <si>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</si>
  <si>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</si>
  <si>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</si>
  <si>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</si>
  <si>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</si>
  <si>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</si>
  <si>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</si>
  <si>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</si>
  <si>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</si>
  <si>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</si>
  <si>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</si>
  <si>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</si>
  <si>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</si>
  <si>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</si>
  <si>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</si>
  <si>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</si>
  <si>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</si>
  <si>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</si>
  <si>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</si>
  <si>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</si>
  <si>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</si>
  <si>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</si>
  <si>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</si>
  <si>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</si>
  <si>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</si>
  <si>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</si>
  <si>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</si>
  <si>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</si>
  <si>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</si>
  <si>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</si>
  <si>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</si>
  <si>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</si>
  <si>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</si>
  <si>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</si>
  <si>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</si>
  <si>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</si>
  <si>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</si>
  <si>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</si>
  <si>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</si>
  <si>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</si>
  <si>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</si>
  <si>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</si>
  <si>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</si>
  <si>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</si>
  <si>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</si>
  <si>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</si>
  <si>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</si>
  <si>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</si>
  <si>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</si>
  <si>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</si>
  <si>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</si>
  <si>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</si>
  <si>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</si>
  <si>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</si>
  <si>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</si>
  <si>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</si>
  <si>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</si>
  <si>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</si>
  <si>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</si>
  <si>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</si>
  <si>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</si>
  <si>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</si>
  <si>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</si>
  <si>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</si>
  <si>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</si>
  <si>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</si>
  <si>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</si>
  <si>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</si>
  <si>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</si>
  <si>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</si>
  <si>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</si>
  <si>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</si>
  <si>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</si>
  <si>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</si>
  <si>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</si>
  <si>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</si>
  <si>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</si>
  <si>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</si>
  <si>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</si>
  <si>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</si>
  <si>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</si>
  <si>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</si>
  <si>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</si>
  <si>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</si>
  <si>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</si>
  <si>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</si>
  <si>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</si>
  <si>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</si>
  <si>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</si>
  <si>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</si>
  <si>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</si>
  <si>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</si>
  <si>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</si>
  <si>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</si>
  <si>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</si>
  <si>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</si>
  <si>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</si>
  <si>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</si>
  <si>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</si>
  <si>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</si>
  <si>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</si>
  <si>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</si>
  <si>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</si>
  <si>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</si>
  <si>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</si>
  <si>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</si>
  <si>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</si>
  <si>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</si>
  <si>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</si>
  <si>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</si>
  <si>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</si>
  <si>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</si>
  <si>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</si>
  <si>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</si>
  <si>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</si>
  <si>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</si>
  <si>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</si>
  <si>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</si>
  <si>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</si>
  <si>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</si>
  <si>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</si>
  <si>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</si>
  <si>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</si>
  <si>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</si>
  <si>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</si>
  <si>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</si>
  <si>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</si>
  <si>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</si>
  <si>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</si>
  <si>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</si>
  <si>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</si>
  <si>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</si>
  <si>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</si>
  <si>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</si>
  <si>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</si>
  <si>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</si>
  <si>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</si>
  <si>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</si>
  <si>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</si>
  <si>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</si>
  <si>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</si>
  <si>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</si>
  <si>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</si>
  <si>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</si>
  <si>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</si>
  <si>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</si>
  <si>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</si>
  <si>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</si>
  <si>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</si>
  <si>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</si>
  <si>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</si>
  <si>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</si>
  <si>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</si>
  <si>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</si>
  <si>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</si>
  <si>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</si>
  <si>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</si>
  <si>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</si>
  <si>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</si>
  <si>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</si>
  <si>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</si>
  <si>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</si>
  <si>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</si>
  <si>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</si>
  <si>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</si>
  <si>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</si>
  <si>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</si>
  <si>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</si>
  <si>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</si>
  <si>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</si>
  <si>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</si>
  <si>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</si>
  <si>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</si>
  <si>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</si>
  <si>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</si>
  <si>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</si>
  <si>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</si>
  <si>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</si>
  <si>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</si>
  <si>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</si>
  <si>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</si>
  <si>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</si>
  <si>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</si>
  <si>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</si>
  <si>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</si>
  <si>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</si>
  <si>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</si>
  <si>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</si>
  <si>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</si>
  <si>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</si>
  <si>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</si>
  <si>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</si>
  <si>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</si>
  <si>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</si>
  <si>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</si>
  <si>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</si>
  <si>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</si>
  <si>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</si>
  <si>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</si>
  <si>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</si>
  <si>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</si>
  <si>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</si>
  <si>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</si>
  <si>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</si>
  <si>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</si>
  <si>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</si>
  <si>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</si>
  <si>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</si>
  <si>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</si>
  <si>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</si>
  <si>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</si>
  <si>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</si>
  <si>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</si>
  <si>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</si>
  <si>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</si>
  <si>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</si>
  <si>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</si>
  <si>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</si>
  <si>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</si>
  <si>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</si>
  <si>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</si>
  <si>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</si>
  <si>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</si>
  <si>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</si>
  <si>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</si>
  <si>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</si>
  <si>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</si>
  <si>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</si>
  <si>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</si>
  <si>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</si>
  <si>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</si>
  <si>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</si>
  <si>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</si>
  <si>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</si>
  <si>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</si>
  <si>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</si>
  <si>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</si>
  <si>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</si>
  <si>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</si>
  <si>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</si>
  <si>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</si>
  <si>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</si>
  <si>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</si>
  <si>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</si>
  <si>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</si>
  <si>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</si>
  <si>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</si>
  <si>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</si>
  <si>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</si>
  <si>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</si>
  <si>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</si>
  <si>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</si>
  <si>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</si>
  <si>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</si>
  <si>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</si>
  <si>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</si>
  <si>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</si>
  <si>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</si>
  <si>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</si>
  <si>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</si>
  <si>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</si>
  <si>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</si>
  <si>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</si>
  <si>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</si>
  <si>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</si>
  <si>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</si>
  <si>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</si>
  <si>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</si>
  <si>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</si>
  <si>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</si>
  <si>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</si>
  <si>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</si>
  <si>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</si>
  <si>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</si>
  <si>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</si>
  <si>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</si>
  <si>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</si>
  <si>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</si>
  <si>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</si>
  <si>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</si>
  <si>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</si>
  <si>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</si>
  <si>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</si>
  <si>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</si>
  <si>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</si>
  <si>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</si>
  <si>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</si>
  <si>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</si>
  <si>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</si>
  <si>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</si>
  <si>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</si>
  <si>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</si>
  <si>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</si>
  <si>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</si>
  <si>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</si>
  <si>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</si>
  <si>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</si>
  <si>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</si>
  <si>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</si>
  <si>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</si>
  <si>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</si>
  <si>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</si>
  <si>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</si>
  <si>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</si>
  <si>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</si>
  <si>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</si>
  <si>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</si>
  <si>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</si>
  <si>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</si>
  <si>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</si>
  <si>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</si>
  <si>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</si>
  <si>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</si>
  <si>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</si>
  <si>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</si>
  <si>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</si>
  <si>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</si>
  <si>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</si>
  <si>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</si>
  <si>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</si>
  <si>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</si>
  <si>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</si>
  <si>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</si>
  <si>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</si>
  <si>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</si>
  <si>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</si>
  <si>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</si>
  <si>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</si>
  <si>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</si>
  <si>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</si>
  <si>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</si>
  <si>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</si>
  <si>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</si>
  <si>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</si>
  <si>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</si>
  <si>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</si>
  <si>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</si>
  <si>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</si>
  <si>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</si>
  <si>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</si>
  <si>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</si>
  <si>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</si>
  <si>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</si>
  <si>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</si>
  <si>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</si>
  <si>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</si>
  <si>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</si>
  <si>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</si>
  <si>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</si>
  <si>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</si>
  <si>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</si>
  <si>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</si>
  <si>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</si>
  <si>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</si>
  <si>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</si>
  <si>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</si>
  <si>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</si>
  <si>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</si>
  <si>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</si>
  <si>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</si>
  <si>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</si>
  <si>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</si>
  <si>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</si>
  <si>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</si>
  <si>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</si>
  <si>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</si>
  <si>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</si>
  <si>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</si>
  <si>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</si>
  <si>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</si>
  <si>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</si>
  <si>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</si>
  <si>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</si>
  <si>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</si>
  <si>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</si>
  <si>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</si>
  <si>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</si>
  <si>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</si>
  <si>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</si>
  <si>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</si>
  <si>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</si>
  <si>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</si>
  <si>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</si>
  <si>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</si>
  <si>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</si>
  <si>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</si>
  <si>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</si>
  <si>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</si>
  <si>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</si>
  <si>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</si>
  <si>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</si>
  <si>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</si>
  <si>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</si>
  <si>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</si>
  <si>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</si>
  <si>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</si>
  <si>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</si>
  <si>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</si>
  <si>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</si>
  <si>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</si>
  <si>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</si>
  <si>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</si>
  <si>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</si>
  <si>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</si>
  <si>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</si>
  <si>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</si>
  <si>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</si>
  <si>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</si>
  <si>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</si>
  <si>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</si>
  <si>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</si>
  <si>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</si>
  <si>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</si>
  <si>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</si>
  <si>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</si>
  <si>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</si>
  <si>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</si>
  <si>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</si>
  <si>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</si>
  <si>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</si>
  <si>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</si>
  <si>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</si>
  <si>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</si>
  <si>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</si>
  <si>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</si>
  <si>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</si>
  <si>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</si>
  <si>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</si>
  <si>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</si>
  <si>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</si>
  <si>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</si>
  <si>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</si>
  <si>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</si>
  <si>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</si>
  <si>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</si>
  <si>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</si>
  <si>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</si>
  <si>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</si>
  <si>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</si>
  <si>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</si>
  <si>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</si>
  <si>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</si>
  <si>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</si>
  <si>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</si>
  <si>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</si>
  <si>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</si>
  <si>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</si>
  <si>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</si>
  <si>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</si>
  <si>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</si>
  <si>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</si>
  <si>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</si>
  <si>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</si>
  <si>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</si>
  <si>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</si>
  <si>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</si>
  <si>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</si>
  <si>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</si>
  <si>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</si>
  <si>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</si>
  <si>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</si>
  <si>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</si>
  <si>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</si>
  <si>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</si>
  <si>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</si>
  <si>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</si>
  <si>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</si>
  <si>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</si>
  <si>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</si>
  <si>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</si>
  <si>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</si>
  <si>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</si>
  <si>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</si>
  <si>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</si>
  <si>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</si>
  <si>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</si>
  <si>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</si>
  <si>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</si>
  <si>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</si>
  <si>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</si>
  <si>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</si>
  <si>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</si>
  <si>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</si>
  <si>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</si>
  <si>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</si>
  <si>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</si>
  <si>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</si>
  <si>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</si>
  <si>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</si>
  <si>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</si>
  <si>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</si>
  <si>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</si>
  <si>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</si>
  <si>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</si>
  <si>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</si>
  <si>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</si>
  <si>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</si>
  <si>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</si>
  <si>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</si>
  <si>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</si>
  <si>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</si>
  <si>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</si>
  <si>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</si>
  <si>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</si>
  <si>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</si>
  <si>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</si>
  <si>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</si>
  <si>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</si>
  <si>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</si>
  <si>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</si>
  <si>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</si>
  <si>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</si>
  <si>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</si>
  <si>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</si>
  <si>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</si>
  <si>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</si>
  <si>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</si>
  <si>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</si>
  <si>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</si>
  <si>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</si>
  <si>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</si>
  <si>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</si>
  <si>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</si>
  <si>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</si>
  <si>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</si>
  <si>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</si>
  <si>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</si>
  <si>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</si>
  <si>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</si>
  <si>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</si>
  <si>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</si>
  <si>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</si>
  <si>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</si>
  <si>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</si>
  <si>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</si>
  <si>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</si>
  <si>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</si>
  <si>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</si>
  <si>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</si>
  <si>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</si>
  <si>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</si>
  <si>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</si>
  <si>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</si>
  <si>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</si>
  <si>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</si>
  <si>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</si>
  <si>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</si>
  <si>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</si>
  <si>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</si>
  <si>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</si>
  <si>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</si>
  <si>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</si>
  <si>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</si>
  <si>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</si>
  <si>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</si>
  <si>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</si>
  <si>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</si>
  <si>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</si>
  <si>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</si>
  <si>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</si>
  <si>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</si>
  <si>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</si>
  <si>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</si>
  <si>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</si>
  <si>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</si>
  <si>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</si>
  <si>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</si>
  <si>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</si>
  <si>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</si>
  <si>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</si>
  <si>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</si>
  <si>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</si>
  <si>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</si>
  <si>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</si>
  <si>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</si>
  <si>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</si>
  <si>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</si>
  <si>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</si>
  <si>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</si>
  <si>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</si>
  <si>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</si>
  <si>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</si>
  <si>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</si>
  <si>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</si>
  <si>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</si>
  <si>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</si>
  <si>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</si>
  <si>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</si>
  <si>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</si>
  <si>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</si>
  <si>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</si>
  <si>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</si>
  <si>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</si>
  <si>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</si>
  <si>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</si>
  <si>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</si>
  <si>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</si>
  <si>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</si>
  <si>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</si>
  <si>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</si>
  <si>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</si>
  <si>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</si>
  <si>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</si>
  <si>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</si>
  <si>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</si>
  <si>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</si>
  <si>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</si>
  <si>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</si>
  <si>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</si>
  <si>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</si>
  <si>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</si>
  <si>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</si>
  <si>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</si>
  <si>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</si>
  <si>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</si>
  <si>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</si>
  <si>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</si>
  <si>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</si>
  <si>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</si>
  <si>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</si>
  <si>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</si>
  <si>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</si>
  <si>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</si>
  <si>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</si>
  <si>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</si>
  <si>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</si>
  <si>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</si>
  <si>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</si>
  <si>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</si>
  <si>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</si>
  <si>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</si>
  <si>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</si>
  <si>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</si>
  <si>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</si>
  <si>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</si>
  <si>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</si>
  <si>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</si>
  <si>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</si>
  <si>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</si>
  <si>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</si>
  <si>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</si>
  <si>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</si>
  <si>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</si>
  <si>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</si>
  <si>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</si>
  <si>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</si>
  <si>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</si>
  <si>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</si>
  <si>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</si>
  <si>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</si>
  <si>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</si>
  <si>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</si>
  <si>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</si>
  <si>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</si>
  <si>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</si>
  <si>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</si>
  <si>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</si>
  <si>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</si>
  <si>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</si>
  <si>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</si>
  <si>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</si>
  <si>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</si>
  <si>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</si>
  <si>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</si>
  <si>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</si>
  <si>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</si>
  <si>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</si>
  <si>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</si>
  <si>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</si>
  <si>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</si>
  <si>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</si>
  <si>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</si>
  <si>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</si>
  <si>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</si>
  <si>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</si>
  <si>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</si>
  <si>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</si>
  <si>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</si>
  <si>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</si>
  <si>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</si>
  <si>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</si>
  <si>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</si>
  <si>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</si>
  <si>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</si>
  <si>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</si>
  <si>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</si>
  <si>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</si>
  <si>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</si>
  <si>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</si>
  <si>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</si>
  <si>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</si>
  <si>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</si>
  <si>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</si>
  <si>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</si>
  <si>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</si>
  <si>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</si>
  <si>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</si>
  <si>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</si>
  <si>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</si>
  <si>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</si>
  <si>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</si>
  <si>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</si>
  <si>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</si>
  <si>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</si>
  <si>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</si>
  <si>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</si>
  <si>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</si>
  <si>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</si>
  <si>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</si>
  <si>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</si>
  <si>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</si>
  <si>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</si>
  <si>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</si>
  <si>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</si>
  <si>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</si>
  <si>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</si>
  <si>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</si>
  <si>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</si>
  <si>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</si>
  <si>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</si>
  <si>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</si>
  <si>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</si>
  <si>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</si>
  <si>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</si>
  <si>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</si>
  <si>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</si>
  <si>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</si>
  <si>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</si>
  <si>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</si>
  <si>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</si>
  <si>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</si>
  <si>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</si>
  <si>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</si>
  <si>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</si>
  <si>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</si>
  <si>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</si>
  <si>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</si>
  <si>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</si>
  <si>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</si>
  <si>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</si>
  <si>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</si>
  <si>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</si>
  <si>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</si>
  <si>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</si>
  <si>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</si>
  <si>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</si>
  <si>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</si>
  <si>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</si>
  <si>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</si>
  <si>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</si>
  <si>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</si>
  <si>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</si>
  <si>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</si>
  <si>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</si>
  <si>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</si>
  <si>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</si>
  <si>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</si>
  <si>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</si>
  <si>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</si>
  <si>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</si>
  <si>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</si>
  <si>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</si>
  <si>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</si>
  <si>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</si>
  <si>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</si>
  <si>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</si>
  <si>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</si>
  <si>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</si>
  <si>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</si>
  <si>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</si>
  <si>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</si>
  <si>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</si>
  <si>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</si>
  <si>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</si>
  <si>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</si>
  <si>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</si>
  <si>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</si>
  <si>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</si>
  <si>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</si>
  <si>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</si>
  <si>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</si>
  <si>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</si>
  <si>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</si>
  <si>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</si>
  <si>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</si>
  <si>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</si>
  <si>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</si>
  <si>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</si>
  <si>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</si>
  <si>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</si>
  <si>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</si>
  <si>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</si>
  <si>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</si>
  <si>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</si>
  <si>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</si>
  <si>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</si>
  <si>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</si>
  <si>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</si>
  <si>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</si>
  <si>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</si>
  <si>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</si>
  <si>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</si>
  <si>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</si>
  <si>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</si>
  <si>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</si>
  <si>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</si>
  <si>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</si>
  <si>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</si>
  <si>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</si>
  <si>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</si>
  <si>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</si>
  <si>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</si>
  <si>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</si>
  <si>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</si>
  <si>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</si>
  <si>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</si>
  <si>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</si>
  <si>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</si>
  <si>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</si>
  <si>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</si>
  <si>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</si>
  <si>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</si>
  <si>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</si>
  <si>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</si>
  <si>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</si>
  <si>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</si>
  <si>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</si>
  <si>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</si>
  <si>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</si>
  <si>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</si>
  <si>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</si>
  <si>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</si>
  <si>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</si>
  <si>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</si>
  <si>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</si>
  <si>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</si>
  <si>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</si>
  <si>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</si>
  <si>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</si>
  <si>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</si>
  <si>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</si>
  <si>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</si>
  <si>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</si>
  <si>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</si>
  <si>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</si>
  <si>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</si>
  <si>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</si>
  <si>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</si>
  <si>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</si>
  <si>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</si>
  <si>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</si>
  <si>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</si>
  <si>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</si>
  <si>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</si>
  <si>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</si>
  <si>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</si>
  <si>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</si>
  <si>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</si>
  <si>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</si>
  <si>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</si>
  <si>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</si>
  <si>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</si>
  <si>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</si>
  <si>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</si>
  <si>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</si>
  <si>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</si>
  <si>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</si>
  <si>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</si>
  <si>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</si>
  <si>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</si>
  <si>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</si>
  <si>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</si>
  <si>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</si>
  <si>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</si>
  <si>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</si>
  <si>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</si>
  <si>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</si>
  <si>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</si>
  <si>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</si>
  <si>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</si>
  <si>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</si>
  <si>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</si>
  <si>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</si>
  <si>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</si>
  <si>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</si>
  <si>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</si>
  <si>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</si>
  <si>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</si>
  <si>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</si>
  <si>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</si>
  <si>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</si>
  <si>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</si>
  <si>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</si>
  <si>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</si>
  <si>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</si>
  <si>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</si>
  <si>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</si>
  <si>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</si>
  <si>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</si>
  <si>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</si>
  <si>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</si>
  <si>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</si>
  <si>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</si>
  <si>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</si>
  <si>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</si>
  <si>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</si>
  <si>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</si>
  <si>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</si>
  <si>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</si>
  <si>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</si>
  <si>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</si>
  <si>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</si>
  <si>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</si>
  <si>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</si>
  <si>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</si>
  <si>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</si>
  <si>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</si>
  <si>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</si>
  <si>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</si>
  <si>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</si>
  <si>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</si>
  <si>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</si>
  <si>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</si>
  <si>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</si>
  <si>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</si>
  <si>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</si>
  <si>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</si>
  <si>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</si>
  <si>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</si>
  <si>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</si>
  <si>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</si>
  <si>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</si>
  <si>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</si>
  <si>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</si>
  <si>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</si>
  <si>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</si>
  <si>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</si>
  <si>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</si>
  <si>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</si>
  <si>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</si>
  <si>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</si>
  <si>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</si>
  <si>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</si>
  <si>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</si>
  <si>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</si>
  <si>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</si>
  <si>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</si>
  <si>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</si>
  <si>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</si>
  <si>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</si>
  <si>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</si>
  <si>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</si>
  <si>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</si>
  <si>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</si>
  <si>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</si>
  <si>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</si>
  <si>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</si>
  <si>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</si>
  <si>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</si>
  <si>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</si>
  <si>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</si>
  <si>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</si>
  <si>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</si>
  <si>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</si>
  <si>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</si>
  <si>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</si>
  <si>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</si>
  <si>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</si>
  <si>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</si>
  <si>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</si>
  <si>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</si>
  <si>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</si>
  <si>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</si>
  <si>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</si>
  <si>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</si>
  <si>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</si>
  <si>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</si>
  <si>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</si>
  <si>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</si>
  <si>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</si>
  <si>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</si>
  <si>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</si>
  <si>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</si>
  <si>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</si>
  <si>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</si>
  <si>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</si>
  <si>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</si>
  <si>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</si>
  <si>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</si>
  <si>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</si>
  <si>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</si>
  <si>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</si>
  <si>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</si>
  <si>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</si>
  <si>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</si>
  <si>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</si>
  <si>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</si>
  <si>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</si>
  <si>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</si>
  <si>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</si>
  <si>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</si>
  <si>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</si>
  <si>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</si>
  <si>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</si>
  <si>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</si>
  <si>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</si>
  <si>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</si>
  <si>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</si>
  <si>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</si>
  <si>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</si>
  <si>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</si>
  <si>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</si>
  <si>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</si>
  <si>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</si>
  <si>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</si>
  <si>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</si>
  <si>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</si>
  <si>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</si>
  <si>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</si>
  <si>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</si>
  <si>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</si>
  <si>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</si>
  <si>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</si>
  <si>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</si>
  <si>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</si>
  <si>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</si>
  <si>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</si>
  <si>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</si>
  <si>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</si>
  <si>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</si>
  <si>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</si>
  <si>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</si>
  <si>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</si>
  <si>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</si>
  <si>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</si>
  <si>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</si>
  <si>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</si>
  <si>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</si>
  <si>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</si>
  <si>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</si>
  <si>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</si>
  <si>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</si>
  <si>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</si>
  <si>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</si>
  <si>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</si>
  <si>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</si>
  <si>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</si>
  <si>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</si>
  <si>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</si>
  <si>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</si>
  <si>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</si>
  <si>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</si>
  <si>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</si>
  <si>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</si>
  <si>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</si>
  <si>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</si>
  <si>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</si>
  <si>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</si>
  <si>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</si>
  <si>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</si>
  <si>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</si>
  <si>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</si>
  <si>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</si>
  <si>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</si>
  <si>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</si>
  <si>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</si>
  <si>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</si>
  <si>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</si>
  <si>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</si>
  <si>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</si>
  <si>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</si>
  <si>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</si>
  <si>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</si>
  <si>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</si>
  <si>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</si>
  <si>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</si>
  <si>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</si>
  <si>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</si>
  <si>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</si>
  <si>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</si>
  <si>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</si>
  <si>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</si>
  <si>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</si>
  <si>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</si>
  <si>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</si>
  <si>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</si>
  <si>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</si>
  <si>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</si>
  <si>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</si>
  <si>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</si>
  <si>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</si>
  <si>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</si>
  <si>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</si>
  <si>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</si>
  <si>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</si>
  <si>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</si>
  <si>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</si>
  <si>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</si>
  <si>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</si>
  <si>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</si>
  <si>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</si>
  <si>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</si>
  <si>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</si>
  <si>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</si>
  <si>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</si>
  <si>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</si>
  <si>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</si>
  <si>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</si>
  <si>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</si>
  <si>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</si>
  <si>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</si>
  <si>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</si>
  <si>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</si>
  <si>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</si>
  <si>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</si>
  <si>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</si>
  <si>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</si>
  <si>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</si>
  <si>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</si>
  <si>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</si>
  <si>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</si>
  <si>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</si>
  <si>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</si>
  <si>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</si>
  <si>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</si>
  <si>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</si>
  <si>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</si>
  <si>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</si>
  <si>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</si>
  <si>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</si>
  <si>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</si>
  <si>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</si>
  <si>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</si>
  <si>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</si>
  <si>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</si>
  <si>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</si>
  <si>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</si>
  <si>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</si>
  <si>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</si>
  <si>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</si>
  <si>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</si>
  <si>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</si>
  <si>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</si>
  <si>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</si>
  <si>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</si>
  <si>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</si>
  <si>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</si>
  <si>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</si>
  <si>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</si>
  <si>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</si>
  <si>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</si>
  <si>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</si>
  <si>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</si>
  <si>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</si>
  <si>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</si>
  <si>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</si>
  <si>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</si>
  <si>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</si>
  <si>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</si>
  <si>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</si>
  <si>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</si>
  <si>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</si>
  <si>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</si>
  <si>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</si>
  <si>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</si>
  <si>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</si>
  <si>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</si>
  <si>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</si>
  <si>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</si>
  <si>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</si>
  <si>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</si>
  <si>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</si>
  <si>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</si>
  <si>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</si>
  <si>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</si>
  <si>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</si>
  <si>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</si>
  <si>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</si>
  <si>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</si>
  <si>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</si>
  <si>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</si>
  <si>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</si>
  <si>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</si>
  <si>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</si>
  <si>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</si>
  <si>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</si>
  <si>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</si>
  <si>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</si>
  <si>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</si>
  <si>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</si>
  <si>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</si>
  <si>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</si>
  <si>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</si>
  <si>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</si>
  <si>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</si>
  <si>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</si>
  <si>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</si>
  <si>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</si>
  <si>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</si>
  <si>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</si>
  <si>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</si>
  <si>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</si>
  <si>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</si>
  <si>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</si>
  <si>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</si>
  <si>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</si>
  <si>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</si>
  <si>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</si>
  <si>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</si>
  <si>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</si>
  <si>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</si>
  <si>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</si>
  <si>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</si>
  <si>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</si>
  <si>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</si>
  <si>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</si>
  <si>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</si>
  <si>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</si>
  <si>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</si>
  <si>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</si>
  <si>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</si>
  <si>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</si>
  <si>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</si>
  <si>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</si>
  <si>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</si>
  <si>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</si>
  <si>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</si>
  <si>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</si>
  <si>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</si>
  <si>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</si>
  <si>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</si>
  <si>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</si>
  <si>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</si>
  <si>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</si>
  <si>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</si>
  <si>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</si>
  <si>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</si>
  <si>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</si>
  <si>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</si>
  <si>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</si>
  <si>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</si>
  <si>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</si>
  <si>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</si>
  <si>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</si>
  <si>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</si>
  <si>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</si>
  <si>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</si>
  <si>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</si>
  <si>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</si>
  <si>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</si>
  <si>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</si>
  <si>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</si>
  <si>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</si>
  <si>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</si>
  <si>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</si>
  <si>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</si>
  <si>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</si>
  <si>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</si>
  <si>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</si>
  <si>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</si>
  <si>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</si>
  <si>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</si>
  <si>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</si>
  <si>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</si>
  <si>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</si>
  <si>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</si>
  <si>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</si>
  <si>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</si>
  <si>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</si>
  <si>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</si>
  <si>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</si>
  <si>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</si>
  <si>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</si>
  <si>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</si>
  <si>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</si>
  <si>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</si>
  <si>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</si>
  <si>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</si>
  <si>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</si>
  <si>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</si>
  <si>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</si>
  <si>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</si>
  <si>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</si>
  <si>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</si>
  <si>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</si>
  <si>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</si>
  <si>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</si>
  <si>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</si>
  <si>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</si>
  <si>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</si>
  <si>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</si>
  <si>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</si>
  <si>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</si>
  <si>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</si>
  <si>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</si>
  <si>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</si>
  <si>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</si>
  <si>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</si>
  <si>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</si>
  <si>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</si>
  <si>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</si>
  <si>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</si>
  <si>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</si>
  <si>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</si>
  <si>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</si>
  <si>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</si>
  <si>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</si>
  <si>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</si>
  <si>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</si>
  <si>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</si>
  <si>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</si>
  <si>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</si>
  <si>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</si>
  <si>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</si>
  <si>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</si>
  <si>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</si>
  <si>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</si>
  <si>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</si>
  <si>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</si>
  <si>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</si>
  <si>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</si>
  <si>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</si>
  <si>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</si>
  <si>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</si>
  <si>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</si>
  <si>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</si>
  <si>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</si>
  <si>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</si>
  <si>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</si>
  <si>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</si>
  <si>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</si>
  <si>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</si>
  <si>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</si>
  <si>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</si>
  <si>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</si>
  <si>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</si>
  <si>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</si>
  <si>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</si>
  <si>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</si>
  <si>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</si>
  <si>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</si>
  <si>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</si>
  <si>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</si>
  <si>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</si>
  <si>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</si>
  <si>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</si>
  <si>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</si>
  <si>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</si>
  <si>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</si>
  <si>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</si>
  <si>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</si>
  <si>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</si>
  <si>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</si>
  <si>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</si>
  <si>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</si>
  <si>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</si>
  <si>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</si>
  <si>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</si>
  <si>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</si>
  <si>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</si>
  <si>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</si>
  <si>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</si>
  <si>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</si>
  <si>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</si>
  <si>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</si>
  <si>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</si>
  <si>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</si>
  <si>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</si>
  <si>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</si>
  <si>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</si>
  <si>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</si>
  <si>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</si>
  <si>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</si>
  <si>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</si>
  <si>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</si>
  <si>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</si>
  <si>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</si>
  <si>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</si>
  <si>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</si>
  <si>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</si>
  <si>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</si>
  <si>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</si>
  <si>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</si>
  <si>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</si>
  <si>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</si>
  <si>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</si>
  <si>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</si>
  <si>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</si>
  <si>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</si>
  <si>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</si>
  <si>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</si>
  <si>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</si>
  <si>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</si>
  <si>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</si>
  <si>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</si>
  <si>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</si>
  <si>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</si>
  <si>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</si>
  <si>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</si>
  <si>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</si>
  <si>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</si>
  <si>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</si>
  <si>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</si>
  <si>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</si>
  <si>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</si>
  <si>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</si>
  <si>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</si>
  <si>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</si>
  <si>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</si>
  <si>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</si>
  <si>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</si>
  <si>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</si>
  <si>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</si>
  <si>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</si>
  <si>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</si>
  <si>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</si>
  <si>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</si>
  <si>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</si>
  <si>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</si>
  <si>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</si>
  <si>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</si>
  <si>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</si>
  <si>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</si>
  <si>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</si>
  <si>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</si>
  <si>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</si>
  <si>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</si>
  <si>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</si>
  <si>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</si>
  <si>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</si>
  <si>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</si>
  <si>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</si>
  <si>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</si>
  <si>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</si>
  <si>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</si>
  <si>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</si>
  <si>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</si>
  <si>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</si>
  <si>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</si>
  <si>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</si>
  <si>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</si>
  <si>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</si>
  <si>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</si>
  <si>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</si>
  <si>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</si>
  <si>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</si>
  <si>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</si>
  <si>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</si>
  <si>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</si>
  <si>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</si>
  <si>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</si>
  <si>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</si>
  <si>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</si>
  <si>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</si>
  <si>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</si>
  <si>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</si>
  <si>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</si>
  <si>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</si>
  <si>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</si>
  <si>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</si>
  <si>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</si>
  <si>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</si>
  <si>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</si>
  <si>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</si>
  <si>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</si>
  <si>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</si>
  <si>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</si>
  <si>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</si>
  <si>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</si>
  <si>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</si>
  <si>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</si>
  <si>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</si>
  <si>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</si>
  <si>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</si>
  <si>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</si>
  <si>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</si>
  <si>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</si>
  <si>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</si>
  <si>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</si>
  <si>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</si>
  <si>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</si>
  <si>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</si>
  <si>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</si>
  <si>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</si>
  <si>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</si>
  <si>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</si>
  <si>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</si>
  <si>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</si>
  <si>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</si>
  <si>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</si>
  <si>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</si>
  <si>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</si>
  <si>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</si>
  <si>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</si>
  <si>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</si>
  <si>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</si>
  <si>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</si>
  <si>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</si>
  <si>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</si>
  <si>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</si>
  <si>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</si>
  <si>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</si>
  <si>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</si>
  <si>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</si>
  <si>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</si>
  <si>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</si>
  <si>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</si>
  <si>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</si>
  <si>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</si>
  <si>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</si>
  <si>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</si>
  <si>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</si>
  <si>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</si>
  <si>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</si>
  <si>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</si>
  <si>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</si>
  <si>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</si>
  <si>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</si>
  <si>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</si>
  <si>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</si>
  <si>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</si>
  <si>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</si>
  <si>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</si>
  <si>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</si>
  <si>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</si>
  <si>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</si>
  <si>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</si>
  <si>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</si>
  <si>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</si>
  <si>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</si>
  <si>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</si>
  <si>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</si>
  <si>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</si>
  <si>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</si>
  <si>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</si>
  <si>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</si>
  <si>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</si>
  <si>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</si>
  <si>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</si>
  <si>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</si>
  <si>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</si>
  <si>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</si>
  <si>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</si>
  <si>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</si>
  <si>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</si>
  <si>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</si>
  <si>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</si>
  <si>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</si>
  <si>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</si>
  <si>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</si>
  <si>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</si>
  <si>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</si>
  <si>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</si>
  <si>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</si>
  <si>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</si>
  <si>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</si>
  <si>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</si>
  <si>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</si>
  <si>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</si>
  <si>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</si>
  <si>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</si>
  <si>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</si>
  <si>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</si>
  <si>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</si>
  <si>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</si>
  <si>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</si>
  <si>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</si>
  <si>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</si>
  <si>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</si>
  <si>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</si>
  <si>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</si>
  <si>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</si>
  <si>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</si>
  <si>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</si>
  <si>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</si>
  <si>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</si>
  <si>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</si>
  <si>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</si>
  <si>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</si>
  <si>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</si>
  <si>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</si>
  <si>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</si>
  <si>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</si>
  <si>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</si>
  <si>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</si>
  <si>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</si>
  <si>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</si>
  <si>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</si>
  <si>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</si>
  <si>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</si>
  <si>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</si>
  <si>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</si>
  <si>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</si>
  <si>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</si>
  <si>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</si>
  <si>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</si>
  <si>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</si>
  <si>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</si>
  <si>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</si>
  <si>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</si>
  <si>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</si>
  <si>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</si>
  <si>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</si>
  <si>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</si>
  <si>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</si>
  <si>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</si>
  <si>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</si>
  <si>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</si>
  <si>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</si>
  <si>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</si>
  <si>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</si>
  <si>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</si>
  <si>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</si>
  <si>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</si>
  <si>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</si>
  <si>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</si>
  <si>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</si>
  <si>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</si>
  <si>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</si>
  <si>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</si>
  <si>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</si>
  <si>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</si>
  <si>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</si>
  <si>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</si>
  <si>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</si>
  <si>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</si>
  <si>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</si>
  <si>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</si>
  <si>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</si>
  <si>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</si>
  <si>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</si>
  <si>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</si>
  <si>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</si>
  <si>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</si>
  <si>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</si>
  <si>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</si>
  <si>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</si>
  <si>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</si>
  <si>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</si>
  <si>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</si>
  <si>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</si>
  <si>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</si>
  <si>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</si>
  <si>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</si>
  <si>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</si>
  <si>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</si>
  <si>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</si>
  <si>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</si>
  <si>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</si>
  <si>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</si>
  <si>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</si>
  <si>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</si>
  <si>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</si>
  <si>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</si>
  <si>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</si>
  <si>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</si>
  <si>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</si>
  <si>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</si>
  <si>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</si>
  <si>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</si>
  <si>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</si>
  <si>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</si>
  <si>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</si>
  <si>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</si>
  <si>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</si>
  <si>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</si>
  <si>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</si>
  <si>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</si>
  <si>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</si>
  <si>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</si>
  <si>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</si>
  <si>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</si>
  <si>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</si>
  <si>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</si>
  <si>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</si>
  <si>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</si>
  <si>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</si>
  <si>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</si>
  <si>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</si>
  <si>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</si>
  <si>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</si>
  <si>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</si>
  <si>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</si>
  <si>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</si>
  <si>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</si>
  <si>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</si>
  <si>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</si>
  <si>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</si>
  <si>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</si>
  <si>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</si>
  <si>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</si>
  <si>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</si>
  <si>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</si>
  <si>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</si>
  <si>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</si>
  <si>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</si>
  <si>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</si>
  <si>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</si>
  <si>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</si>
  <si>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</si>
  <si>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</si>
  <si>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</si>
  <si>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</si>
  <si>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</si>
  <si>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</si>
  <si>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</si>
  <si>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</si>
  <si>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</si>
  <si>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</si>
  <si>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</si>
  <si>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</si>
  <si>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</si>
  <si>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</si>
  <si>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</si>
  <si>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</si>
  <si>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</si>
  <si>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</si>
  <si>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</si>
  <si>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</si>
  <si>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</si>
  <si>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</si>
  <si>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</si>
  <si>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</si>
  <si>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</si>
  <si>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</si>
  <si>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</si>
  <si>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</si>
  <si>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</si>
  <si>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</si>
  <si>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</si>
  <si>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</si>
  <si>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</si>
  <si>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</si>
  <si>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</si>
  <si>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</si>
  <si>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</si>
  <si>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</si>
  <si>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</si>
  <si>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</si>
  <si>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</si>
  <si>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</si>
  <si>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</si>
  <si>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</si>
  <si>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</si>
  <si>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</si>
  <si>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</si>
  <si>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</si>
  <si>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</si>
  <si>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</si>
  <si>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</si>
  <si>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</si>
  <si>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</si>
  <si>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</si>
  <si>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</si>
  <si>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</si>
  <si>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</si>
  <si>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</si>
  <si>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</si>
  <si>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</si>
  <si>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</si>
  <si>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</si>
  <si>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</si>
  <si>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</si>
  <si>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</si>
  <si>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</si>
  <si>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</si>
  <si>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</si>
  <si>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</si>
  <si>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</si>
  <si>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</si>
  <si>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</si>
  <si>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</si>
  <si>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</si>
  <si>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</si>
  <si>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</si>
  <si>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</si>
  <si>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</si>
  <si>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</si>
  <si>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</si>
  <si>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</si>
  <si>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</si>
  <si>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</si>
  <si>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</si>
  <si>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</si>
  <si>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</si>
  <si>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</si>
  <si>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</si>
  <si>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</si>
  <si>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</si>
  <si>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</si>
  <si>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</si>
  <si>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</si>
  <si>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</si>
  <si>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</si>
  <si>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</si>
  <si>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</si>
  <si>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</si>
  <si>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</si>
  <si>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</si>
  <si>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</si>
  <si>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</si>
  <si>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</si>
  <si>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</si>
  <si>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</si>
  <si>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</si>
  <si>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</si>
  <si>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</si>
  <si>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</si>
  <si>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</si>
  <si>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</si>
  <si>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</si>
  <si>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</si>
  <si>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</si>
  <si>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</si>
  <si>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</si>
  <si>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</si>
  <si>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</si>
  <si>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</si>
  <si>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</si>
  <si>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</si>
  <si>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</si>
  <si>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</si>
  <si>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</si>
  <si>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</si>
  <si>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</si>
  <si>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</si>
  <si>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</si>
  <si>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</si>
  <si>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</si>
  <si>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</si>
  <si>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</si>
  <si>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</si>
  <si>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</si>
  <si>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</si>
  <si>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</si>
  <si>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</si>
  <si>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</si>
  <si>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</si>
  <si>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</si>
  <si>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</si>
  <si>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</si>
  <si>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</si>
  <si>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</si>
  <si>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</si>
  <si>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</si>
  <si>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</si>
  <si>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</si>
  <si>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</si>
  <si>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</si>
  <si>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</si>
  <si>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</si>
  <si>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</si>
  <si>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</si>
  <si>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</si>
  <si>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</si>
  <si>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</si>
  <si>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</si>
  <si>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</si>
  <si>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</si>
  <si>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</si>
  <si>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</si>
  <si>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</si>
  <si>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</si>
  <si>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</si>
  <si>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</si>
  <si>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</si>
  <si>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</si>
  <si>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</si>
  <si>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</si>
  <si>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</si>
  <si>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</si>
  <si>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</si>
  <si>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</si>
  <si>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</si>
  <si>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</si>
  <si>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</si>
  <si>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</si>
  <si>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</si>
  <si>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</si>
  <si>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</si>
  <si>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</si>
  <si>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</si>
  <si>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</si>
  <si>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</si>
  <si>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</si>
  <si>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</si>
  <si>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</si>
  <si>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</si>
  <si>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</si>
  <si>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</si>
  <si>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</si>
  <si>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</si>
  <si>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</si>
  <si>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</si>
  <si>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</si>
  <si>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</si>
  <si>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</si>
  <si>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</si>
  <si>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</si>
  <si>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</si>
  <si>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</si>
  <si>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</si>
  <si>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</si>
  <si>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</si>
  <si>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</si>
  <si>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</si>
  <si>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</si>
  <si>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</si>
  <si>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</si>
  <si>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</si>
  <si>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</si>
  <si>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</si>
  <si>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</si>
  <si>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</si>
  <si>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</si>
  <si>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</si>
  <si>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</si>
  <si>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</si>
  <si>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</si>
  <si>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</si>
  <si>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</si>
  <si>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</si>
  <si>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</si>
  <si>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</si>
  <si>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</si>
  <si>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</si>
  <si>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</si>
  <si>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</si>
  <si>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</si>
  <si>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</si>
  <si>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</si>
  <si>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</si>
  <si>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</si>
  <si>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</si>
  <si>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</si>
  <si>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</si>
  <si>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</si>
  <si>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</si>
  <si>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</si>
  <si>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</si>
  <si>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</si>
  <si>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</si>
  <si>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</si>
  <si>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</si>
  <si>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</si>
  <si>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</si>
  <si>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</si>
  <si>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</si>
  <si>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</si>
  <si>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</si>
  <si>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</si>
  <si>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</si>
  <si>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</si>
  <si>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</si>
  <si>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</si>
  <si>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</si>
  <si>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</si>
  <si>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</si>
  <si>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</si>
  <si>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</si>
  <si>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</si>
  <si>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</si>
  <si>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</si>
  <si>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</si>
  <si>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</si>
  <si>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</si>
  <si>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</si>
  <si>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</si>
  <si>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</si>
  <si>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</si>
  <si>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</si>
  <si>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</si>
  <si>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</si>
  <si>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</si>
  <si>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</si>
  <si>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</si>
  <si>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</si>
  <si>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</si>
  <si>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</si>
  <si>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</si>
  <si>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</si>
  <si>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</si>
  <si>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</si>
  <si>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</si>
  <si>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</si>
  <si>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</si>
  <si>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</si>
  <si>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</si>
  <si>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</si>
  <si>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</si>
  <si>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</si>
  <si>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</si>
  <si>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</si>
  <si>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</si>
  <si>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</si>
  <si>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</si>
  <si>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</si>
  <si>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</si>
  <si>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</si>
  <si>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</si>
  <si>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</si>
  <si>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</si>
  <si>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</si>
  <si>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</si>
  <si>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</si>
  <si>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</si>
  <si>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</si>
  <si>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</si>
  <si>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</si>
  <si>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</si>
  <si>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</si>
  <si>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</si>
  <si>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</si>
  <si>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</si>
  <si>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</si>
  <si>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</si>
  <si>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</si>
  <si>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</si>
  <si>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</si>
  <si>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</si>
  <si>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</si>
  <si>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</si>
  <si>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</si>
  <si>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</si>
  <si>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</si>
  <si>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</si>
  <si>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</si>
  <si>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</si>
  <si>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</si>
  <si>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</si>
  <si>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</si>
  <si>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</si>
  <si>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</si>
  <si>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</si>
  <si>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</si>
  <si>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</si>
  <si>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</si>
  <si>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</si>
  <si>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</si>
  <si>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</si>
  <si>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</si>
  <si>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</si>
  <si>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</si>
  <si>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</si>
  <si>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</si>
  <si>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</si>
  <si>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</si>
  <si>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</si>
  <si>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</si>
  <si>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</si>
  <si>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</si>
  <si>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</si>
  <si>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</si>
  <si>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</si>
  <si>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</si>
  <si>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</si>
  <si>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</si>
  <si>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</si>
  <si>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</si>
  <si>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</si>
  <si>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</si>
  <si>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</si>
  <si>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</si>
  <si>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</si>
  <si>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</si>
  <si>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</si>
  <si>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</si>
  <si>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</si>
  <si>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</si>
  <si>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</si>
  <si>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</si>
  <si>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</si>
  <si>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</si>
  <si>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</si>
  <si>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</si>
  <si>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</si>
  <si>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</si>
  <si>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</si>
  <si>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</si>
  <si>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</si>
  <si>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</si>
  <si>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</si>
  <si>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</si>
  <si>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</si>
  <si>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</si>
  <si>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</si>
  <si>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</si>
  <si>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</si>
  <si>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</si>
  <si>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</si>
  <si>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</si>
  <si>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</si>
  <si>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</si>
  <si>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</si>
  <si>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</si>
  <si>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</si>
  <si>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</si>
  <si>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</si>
  <si>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</si>
  <si>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</si>
  <si>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</si>
  <si>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</si>
  <si>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</si>
  <si>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</si>
  <si>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</si>
  <si>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</si>
  <si>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</si>
  <si>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</si>
  <si>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</si>
  <si>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</si>
  <si>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</si>
  <si>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</si>
  <si>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</si>
  <si>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</si>
  <si>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</si>
  <si>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</si>
  <si>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</si>
  <si>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</si>
  <si>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</si>
  <si>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</si>
  <si>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</si>
  <si>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</si>
  <si>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</si>
  <si>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</si>
  <si>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</si>
  <si>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</si>
  <si>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</si>
  <si>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</si>
  <si>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</si>
  <si>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</si>
  <si>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</si>
  <si>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</si>
  <si>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</si>
  <si>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</si>
  <si>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</si>
  <si>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</si>
  <si>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</si>
  <si>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</si>
  <si>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</si>
  <si>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</si>
  <si>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</si>
  <si>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</si>
  <si>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</si>
  <si>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</si>
  <si>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</si>
  <si>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</si>
  <si>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</si>
  <si>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</si>
  <si>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</si>
  <si>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</si>
  <si>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</si>
  <si>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</si>
  <si>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</si>
  <si>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</si>
  <si>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</si>
  <si>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</si>
  <si>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</si>
  <si>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</si>
  <si>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</si>
  <si>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</si>
  <si>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</si>
  <si>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</si>
  <si>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</si>
  <si>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</si>
  <si>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</si>
  <si>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</si>
  <si>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</si>
  <si>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</si>
  <si>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</si>
  <si>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</si>
  <si>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</si>
  <si>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</si>
  <si>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</si>
  <si>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</si>
  <si>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</si>
  <si>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</si>
  <si>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</si>
  <si>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</si>
  <si>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</si>
  <si>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</si>
  <si>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</si>
  <si>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</si>
  <si>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</si>
  <si>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</si>
  <si>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</si>
  <si>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</si>
  <si>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</si>
  <si>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</si>
  <si>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</si>
  <si>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</si>
  <si>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</si>
  <si>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</si>
  <si>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</si>
  <si>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</si>
  <si>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</si>
  <si>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</si>
  <si>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</si>
  <si>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</si>
  <si>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</si>
  <si>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</si>
  <si>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</si>
  <si>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</si>
  <si>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</si>
  <si>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</si>
  <si>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</si>
  <si>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</si>
  <si>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</si>
  <si>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</si>
  <si>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</si>
  <si>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</si>
  <si>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</si>
  <si>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</si>
  <si>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</si>
  <si>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</si>
  <si>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</si>
  <si>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</si>
  <si>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</si>
  <si>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</si>
  <si>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</si>
  <si>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</si>
  <si>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</si>
  <si>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</si>
  <si>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</si>
  <si>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</si>
  <si>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</si>
  <si>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</si>
  <si>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</si>
  <si>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</si>
  <si>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</si>
  <si>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</si>
  <si>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</si>
  <si>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</si>
  <si>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</si>
  <si>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</si>
  <si>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</si>
  <si>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</si>
  <si>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</si>
  <si>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</si>
  <si>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</si>
  <si>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</si>
  <si>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</si>
  <si>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</si>
  <si>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</si>
  <si>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</si>
  <si>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</si>
  <si>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</si>
  <si>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</si>
  <si>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</si>
  <si>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</si>
  <si>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</si>
  <si>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</si>
  <si>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</si>
  <si>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</si>
  <si>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</si>
  <si>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</si>
  <si>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</si>
  <si>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</si>
  <si>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</si>
  <si>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</si>
  <si>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</si>
  <si>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</si>
  <si>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</si>
  <si>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</si>
  <si>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</si>
  <si>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</si>
  <si>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</si>
  <si>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</si>
  <si>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</si>
  <si>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</si>
  <si>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</si>
  <si>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</si>
  <si>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</si>
  <si>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</si>
  <si>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</si>
  <si>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</si>
  <si>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</si>
  <si>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</si>
  <si>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</si>
  <si>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</si>
  <si>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</si>
  <si>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</si>
  <si>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</si>
  <si>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</si>
  <si>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</si>
  <si>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</si>
  <si>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</si>
  <si>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</si>
  <si>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</si>
  <si>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</si>
  <si>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</si>
  <si>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</si>
  <si>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</si>
  <si>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</si>
  <si>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</si>
  <si>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</si>
  <si>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</si>
  <si>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</si>
  <si>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</si>
  <si>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</si>
  <si>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</si>
  <si>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</si>
  <si>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</si>
  <si>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</si>
  <si>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</si>
  <si>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</si>
  <si>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</si>
  <si>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</si>
  <si>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</si>
  <si>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</si>
  <si>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</si>
  <si>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</si>
  <si>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</si>
  <si>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</si>
  <si>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</si>
  <si>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</si>
  <si>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</si>
  <si>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</si>
  <si>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</si>
  <si>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</si>
  <si>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</si>
  <si>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</si>
  <si>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</si>
  <si>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</si>
  <si>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</si>
  <si>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</si>
  <si>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</si>
  <si>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</si>
  <si>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</si>
  <si>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</si>
  <si>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</si>
  <si>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</si>
  <si>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</si>
  <si>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</si>
  <si>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</si>
  <si>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</si>
  <si>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</si>
  <si>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</si>
  <si>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</si>
  <si>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</si>
  <si>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</si>
  <si>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</si>
  <si>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</si>
  <si>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</si>
  <si>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</si>
  <si>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</si>
  <si>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</si>
  <si>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</si>
  <si>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</si>
  <si>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</si>
  <si>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</si>
  <si>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</si>
  <si>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</si>
  <si>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</si>
  <si>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</si>
  <si>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</si>
  <si>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</si>
  <si>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</si>
  <si>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</si>
  <si>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</si>
  <si>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</si>
  <si>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</si>
  <si>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</si>
  <si>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</si>
  <si>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</si>
  <si>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</si>
  <si>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</si>
  <si>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</si>
  <si>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</si>
  <si>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</si>
  <si>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</si>
  <si>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</si>
  <si>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</si>
  <si>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</si>
  <si>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</si>
  <si>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</si>
  <si>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</si>
  <si>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</si>
  <si>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</si>
  <si>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</si>
  <si>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</si>
  <si>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</si>
  <si>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</si>
  <si>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</si>
  <si>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</si>
  <si>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</si>
  <si>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</si>
  <si>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</si>
  <si>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</si>
  <si>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</si>
  <si>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</si>
  <si>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</si>
  <si>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</si>
  <si>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</si>
  <si>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</si>
  <si>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</si>
  <si>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</si>
  <si>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</si>
  <si>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</si>
  <si>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</si>
  <si>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</si>
  <si>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</si>
  <si>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</si>
  <si>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</si>
  <si>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</si>
  <si>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</si>
  <si>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</si>
  <si>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</si>
  <si>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</si>
  <si>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</si>
  <si>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</si>
  <si>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</si>
  <si>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</si>
  <si>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</si>
  <si>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</si>
  <si>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</si>
  <si>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</si>
  <si>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</si>
  <si>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</si>
  <si>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</si>
  <si>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</si>
  <si>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</si>
  <si>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</si>
  <si>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</si>
  <si>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</si>
  <si>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</si>
  <si>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</si>
  <si>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</si>
  <si>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</si>
  <si>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</si>
  <si>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</si>
  <si>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</si>
  <si>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</si>
  <si>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</si>
  <si>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</si>
  <si>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</si>
  <si>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</si>
  <si>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</si>
  <si>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</si>
  <si>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</si>
  <si>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</si>
  <si>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</si>
  <si>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</si>
  <si>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</si>
  <si>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</si>
  <si>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</si>
  <si>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</si>
  <si>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</si>
  <si>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</si>
  <si>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</si>
  <si>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</si>
  <si>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</si>
  <si>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</si>
  <si>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</si>
  <si>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</si>
  <si>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</si>
  <si>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</si>
  <si>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</si>
  <si>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</si>
  <si>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</si>
  <si>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</si>
  <si>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</si>
  <si>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</si>
  <si>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</si>
  <si>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</si>
  <si>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</si>
  <si>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</si>
  <si>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</si>
  <si>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</si>
  <si>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</si>
  <si>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</si>
  <si>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</si>
  <si>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</si>
  <si>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</si>
  <si>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</si>
  <si>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</si>
  <si>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</si>
  <si>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</si>
  <si>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</si>
  <si>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</si>
  <si>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</si>
  <si>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</si>
  <si>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</si>
  <si>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</si>
  <si>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</si>
  <si>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</si>
  <si>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</si>
  <si>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</si>
  <si>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</si>
  <si>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</si>
  <si>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</si>
  <si>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</si>
  <si>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</si>
  <si>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</si>
  <si>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</si>
  <si>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</si>
  <si>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</si>
  <si>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</si>
  <si>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</si>
  <si>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</si>
  <si>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</si>
  <si>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</si>
  <si>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</si>
  <si>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</si>
  <si>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</si>
  <si>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</si>
  <si>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</si>
  <si>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</si>
  <si>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</si>
  <si>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</si>
  <si>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</si>
  <si>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</si>
  <si>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</si>
  <si>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</si>
  <si>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</si>
  <si>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</si>
  <si>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</si>
  <si>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</si>
  <si>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</si>
  <si>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</si>
  <si>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</si>
  <si>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</si>
  <si>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</si>
  <si>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</si>
  <si>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</si>
  <si>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</si>
  <si>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</si>
  <si>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</si>
  <si>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</si>
  <si>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</si>
  <si>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</si>
  <si>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</si>
  <si>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</si>
  <si>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</si>
  <si>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</si>
  <si>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</si>
  <si>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</si>
  <si>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</si>
  <si>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</si>
  <si>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</si>
  <si>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</si>
  <si>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</si>
  <si>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</si>
  <si>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</si>
  <si>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</si>
  <si>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</si>
  <si>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</si>
  <si>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</si>
  <si>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</si>
  <si>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</si>
  <si>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</si>
  <si>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</si>
  <si>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</si>
  <si>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</si>
  <si>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</si>
  <si>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</si>
  <si>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</si>
  <si>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</si>
  <si>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</si>
  <si>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</si>
  <si>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</si>
  <si>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</si>
  <si>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</si>
  <si>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</si>
  <si>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</si>
  <si>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</si>
  <si>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</si>
  <si>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</si>
  <si>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</si>
  <si>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</si>
  <si>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</si>
  <si>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</si>
  <si>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</si>
  <si>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</si>
  <si>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</si>
  <si>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</si>
  <si>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</si>
  <si>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</si>
  <si>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</si>
  <si>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</si>
  <si>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</si>
  <si>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</si>
  <si>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</si>
  <si>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</si>
  <si>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</si>
  <si>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</si>
  <si>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</si>
  <si>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</si>
  <si>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</si>
  <si>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</si>
  <si>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</si>
  <si>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</si>
  <si>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</si>
  <si>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</si>
  <si>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</si>
  <si>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</si>
  <si>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</si>
  <si>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</si>
  <si>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</si>
  <si>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</si>
  <si>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</si>
  <si>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</si>
  <si>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</si>
  <si>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</si>
  <si>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</si>
  <si>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</si>
  <si>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</si>
  <si>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</si>
  <si>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</si>
  <si>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</si>
  <si>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</si>
  <si>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</si>
  <si>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</si>
  <si>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</si>
  <si>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</si>
  <si>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</si>
  <si>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</si>
  <si>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</si>
  <si>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</si>
  <si>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</si>
  <si>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</si>
  <si>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</si>
  <si>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</si>
  <si>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</si>
  <si>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</si>
  <si>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</si>
  <si>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</si>
  <si>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</si>
  <si>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</si>
  <si>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</si>
  <si>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</si>
  <si>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</si>
  <si>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</si>
  <si>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</si>
  <si>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</si>
  <si>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</si>
  <si>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</si>
  <si>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</si>
  <si>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</si>
  <si>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</si>
  <si>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</si>
  <si>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</si>
  <si>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</si>
  <si>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</si>
  <si>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</si>
  <si>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</si>
  <si>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</si>
  <si>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</si>
  <si>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</si>
  <si>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</si>
  <si>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</si>
  <si>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</si>
  <si>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</si>
  <si>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</si>
  <si>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</si>
  <si>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</si>
  <si>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</si>
  <si>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</si>
  <si>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</si>
  <si>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</si>
  <si>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</si>
  <si>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</si>
  <si>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</si>
  <si>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</si>
  <si>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</si>
  <si>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</si>
  <si>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</si>
  <si>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</si>
  <si>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</si>
  <si>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</si>
  <si>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</si>
  <si>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</si>
  <si>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</si>
  <si>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</si>
  <si>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</si>
  <si>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</si>
  <si>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</si>
  <si>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</si>
  <si>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</si>
  <si>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</si>
  <si>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</si>
  <si>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</si>
  <si>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</si>
  <si>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</si>
  <si>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</si>
  <si>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</si>
  <si>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</si>
  <si>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</si>
  <si>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</si>
  <si>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</si>
  <si>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</si>
  <si>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</si>
  <si>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</si>
  <si>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</si>
  <si>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</si>
  <si>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</si>
  <si>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</si>
  <si>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</si>
  <si>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</si>
  <si>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</si>
  <si>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</si>
  <si>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</si>
  <si>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</si>
  <si>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</si>
  <si>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</si>
  <si>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</si>
  <si>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</si>
  <si>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</si>
  <si>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</si>
  <si>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</si>
  <si>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</si>
  <si>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</si>
  <si>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</si>
  <si>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</si>
  <si>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</si>
  <si>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</si>
  <si>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</si>
  <si>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</si>
  <si>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</si>
  <si>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</si>
  <si>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</si>
  <si>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</si>
  <si>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</si>
  <si>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</si>
  <si>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</si>
  <si>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</si>
  <si>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</si>
  <si>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</si>
  <si>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</si>
  <si>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</si>
  <si>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</si>
  <si>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</si>
  <si>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</si>
  <si>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</si>
  <si>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</si>
  <si>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</si>
  <si>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</si>
  <si>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</si>
  <si>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</si>
  <si>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</si>
  <si>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</si>
  <si>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</si>
  <si>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</si>
  <si>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</si>
  <si>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</si>
  <si>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</si>
  <si>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</si>
  <si>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</si>
  <si>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</si>
  <si>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</si>
  <si>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</si>
  <si>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</si>
  <si>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</si>
  <si>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</si>
  <si>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</si>
  <si>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</si>
  <si>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</si>
  <si>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</si>
  <si>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</si>
  <si>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</si>
  <si>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</si>
  <si>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</si>
  <si>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</si>
  <si>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</si>
  <si>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</si>
  <si>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</si>
  <si>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</si>
  <si>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</si>
  <si>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</si>
  <si>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</si>
  <si>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</si>
  <si>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</si>
  <si>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</si>
  <si>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</si>
  <si>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</si>
  <si>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</si>
  <si>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</si>
  <si>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</si>
  <si>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</si>
  <si>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</si>
  <si>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</si>
  <si>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</si>
  <si>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</si>
  <si>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</si>
  <si>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</si>
  <si>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</si>
  <si>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</si>
  <si>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</si>
  <si>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</si>
  <si>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</si>
  <si>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</si>
  <si>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</si>
  <si>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</si>
  <si>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</si>
  <si>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</si>
  <si>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</si>
  <si>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</si>
  <si>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</si>
  <si>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</si>
  <si>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</si>
  <si>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</si>
  <si>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</si>
  <si>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</si>
  <si>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</si>
  <si>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</si>
  <si>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</si>
  <si>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</si>
  <si>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</si>
  <si>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</si>
  <si>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</si>
  <si>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</si>
  <si>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</si>
  <si>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</si>
  <si>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</si>
  <si>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</si>
  <si>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</si>
  <si>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</si>
  <si>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</si>
  <si>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</si>
  <si>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</si>
  <si>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</si>
  <si>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</si>
  <si>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</si>
  <si>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</si>
  <si>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</si>
  <si>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</si>
  <si>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</si>
  <si>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</si>
  <si>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</si>
  <si>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</si>
  <si>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</si>
  <si>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</si>
  <si>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</si>
  <si>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</si>
  <si>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</si>
  <si>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</si>
  <si>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</si>
  <si>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</si>
  <si>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</si>
  <si>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</si>
  <si>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</si>
  <si>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</si>
  <si>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</si>
  <si>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</si>
  <si>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</si>
  <si>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</si>
  <si>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</si>
  <si>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</si>
  <si>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</si>
  <si>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</si>
  <si>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</si>
  <si>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</si>
  <si>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</si>
  <si>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</si>
  <si>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</si>
  <si>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</si>
  <si>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</si>
  <si>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</si>
  <si>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</si>
  <si>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</si>
  <si>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</si>
  <si>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</si>
  <si>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</si>
  <si>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</si>
  <si>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</si>
  <si>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</si>
  <si>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</si>
  <si>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</si>
  <si>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</si>
  <si>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</si>
  <si>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</si>
  <si>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</si>
  <si>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</si>
  <si>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</si>
  <si>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</si>
  <si>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</si>
  <si>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</si>
  <si>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</si>
  <si>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</si>
  <si>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</si>
  <si>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</si>
  <si>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</si>
  <si>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</si>
  <si>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</si>
  <si>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</si>
  <si>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</si>
  <si>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</si>
  <si>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</si>
  <si>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</si>
  <si>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</si>
  <si>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</si>
  <si>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</si>
  <si>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</si>
  <si>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</si>
  <si>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</si>
  <si>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</si>
  <si>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</si>
  <si>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</si>
  <si>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</si>
  <si>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</si>
  <si>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</si>
  <si>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</si>
  <si>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</si>
  <si>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</si>
  <si>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</si>
  <si>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</si>
  <si>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</si>
  <si>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</si>
  <si>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</si>
  <si>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</si>
  <si>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</si>
  <si>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</si>
  <si>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</si>
  <si>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</si>
  <si>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</si>
  <si>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</si>
  <si>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</si>
  <si>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</si>
  <si>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</si>
  <si>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</si>
  <si>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</si>
  <si>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</si>
  <si>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</si>
  <si>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</si>
  <si>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</si>
  <si>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</si>
  <si>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</si>
  <si>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</si>
  <si>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</si>
  <si>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</si>
  <si>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</si>
  <si>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</si>
  <si>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</si>
  <si>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</si>
  <si>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</si>
  <si>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</si>
  <si>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</si>
  <si>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</si>
  <si>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</si>
  <si>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</si>
  <si>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</si>
  <si>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</si>
  <si>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</si>
  <si>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</si>
  <si>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</si>
  <si>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</si>
  <si>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</si>
  <si>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</si>
  <si>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</si>
  <si>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</si>
  <si>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</si>
  <si>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</si>
  <si>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</si>
  <si>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</si>
  <si>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</si>
  <si>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</si>
  <si>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</si>
  <si>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</si>
  <si>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</si>
  <si>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</si>
  <si>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</si>
  <si>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</si>
  <si>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</si>
  <si>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</si>
  <si>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</si>
  <si>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</si>
  <si>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</si>
  <si>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</si>
  <si>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</si>
  <si>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</si>
  <si>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</si>
  <si>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</si>
  <si>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</si>
  <si>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</si>
  <si>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</si>
  <si>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</si>
  <si>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</si>
  <si>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</si>
  <si>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</si>
  <si>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</si>
  <si>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</si>
  <si>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</si>
  <si>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</si>
  <si>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</si>
  <si>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</si>
  <si>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</si>
  <si>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</si>
  <si>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</si>
  <si>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</si>
  <si>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</si>
  <si>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</si>
  <si>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</si>
  <si>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</si>
  <si>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</si>
  <si>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</si>
  <si>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</si>
  <si>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</si>
  <si>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</si>
  <si>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</si>
  <si>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</si>
  <si>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</si>
  <si>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</si>
  <si>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</si>
  <si>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</si>
  <si>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</si>
  <si>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</si>
  <si>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</si>
  <si>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</si>
  <si>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</si>
  <si>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</si>
  <si>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</si>
  <si>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</si>
  <si>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</si>
  <si>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</si>
  <si>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</si>
  <si>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</si>
  <si>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</si>
  <si>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</si>
  <si>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</si>
  <si>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</si>
  <si>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</si>
  <si>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</si>
  <si>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</si>
  <si>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</si>
  <si>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</si>
  <si>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</si>
  <si>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</si>
  <si>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</si>
  <si>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</si>
  <si>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</si>
  <si>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</si>
  <si>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</si>
  <si>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</si>
  <si>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</si>
  <si>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</si>
  <si>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</si>
  <si>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</si>
  <si>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</si>
  <si>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</si>
  <si>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</si>
  <si>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</si>
  <si>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</si>
  <si>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</si>
  <si>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</si>
  <si>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</si>
  <si>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</si>
  <si>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</si>
  <si>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</si>
  <si>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</si>
  <si>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</si>
  <si>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</si>
  <si>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</si>
  <si>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</si>
  <si>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</si>
  <si>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</si>
  <si>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</si>
  <si>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</si>
  <si>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</si>
  <si>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</si>
  <si>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</si>
  <si>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</si>
  <si>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</si>
  <si>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</si>
  <si>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</si>
  <si>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</si>
  <si>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</si>
  <si>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</si>
  <si>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</si>
  <si>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</si>
  <si>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</si>
  <si>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</si>
  <si>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</si>
  <si>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</si>
  <si>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</si>
  <si>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</si>
  <si>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</si>
  <si>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</si>
  <si>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</si>
  <si>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</si>
  <si>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</si>
  <si>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</si>
  <si>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</si>
  <si>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</si>
  <si>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</si>
  <si>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</si>
  <si>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</si>
  <si>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</si>
  <si>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</si>
  <si>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</si>
  <si>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</si>
  <si>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</si>
  <si>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</si>
  <si>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</si>
  <si>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</si>
  <si>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</si>
  <si>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</si>
  <si>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</si>
  <si>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</si>
  <si>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</si>
  <si>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</si>
  <si>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</si>
  <si>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</si>
  <si>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</si>
  <si>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</si>
  <si>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</si>
  <si>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</si>
  <si>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</si>
  <si>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</si>
  <si>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</si>
  <si>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</si>
  <si>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</si>
  <si>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</si>
  <si>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</si>
  <si>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</si>
  <si>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</si>
  <si>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</si>
  <si>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</si>
  <si>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</si>
  <si>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</si>
  <si>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</si>
  <si>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</si>
  <si>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</si>
  <si>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</si>
  <si>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</si>
  <si>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</si>
  <si>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</si>
  <si>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</si>
  <si>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</si>
  <si>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</si>
  <si>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</si>
  <si>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</si>
  <si>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</si>
  <si>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</si>
  <si>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</si>
  <si>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</si>
  <si>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</si>
  <si>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</si>
  <si>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</si>
  <si>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</si>
  <si>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</si>
  <si>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</si>
  <si>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</si>
  <si>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</si>
  <si>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</si>
  <si>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</si>
  <si>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</si>
  <si>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</si>
  <si>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</si>
  <si>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</si>
  <si>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</si>
  <si>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</si>
  <si>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</si>
  <si>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</si>
  <si>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</si>
  <si>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</si>
  <si>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</si>
  <si>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</si>
  <si>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</si>
  <si>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</si>
  <si>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</si>
  <si>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</si>
  <si>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</si>
  <si>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</si>
  <si>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</si>
  <si>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</si>
  <si>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</si>
  <si>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</si>
  <si>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</si>
  <si>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</si>
  <si>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</si>
  <si>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</si>
  <si>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</si>
  <si>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</si>
  <si>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</si>
  <si>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</si>
  <si>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</si>
  <si>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</si>
  <si>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</si>
  <si>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</si>
  <si>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</si>
  <si>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</si>
  <si>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</si>
  <si>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</si>
  <si>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</si>
  <si>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</si>
  <si>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</si>
  <si>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</si>
  <si>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</si>
  <si>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</si>
  <si>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</si>
  <si>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</si>
  <si>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</si>
  <si>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</si>
  <si>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</si>
  <si>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</si>
  <si>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</si>
  <si>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</si>
  <si>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</si>
  <si>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</si>
  <si>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</si>
  <si>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</si>
  <si>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</si>
  <si>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</si>
  <si>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</si>
  <si>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</si>
  <si>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</si>
  <si>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</si>
  <si>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</si>
  <si>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</si>
  <si>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</si>
  <si>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</si>
  <si>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</si>
  <si>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</si>
  <si>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</si>
  <si>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</si>
  <si>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</si>
  <si>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</si>
  <si>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</si>
  <si>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</si>
  <si>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</si>
  <si>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</si>
  <si>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</si>
  <si>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</si>
  <si>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</si>
  <si>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</si>
  <si>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</si>
  <si>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</si>
  <si>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</si>
  <si>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</si>
  <si>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</si>
  <si>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</si>
  <si>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</si>
  <si>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</si>
  <si>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</si>
  <si>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</si>
  <si>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</si>
  <si>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</si>
  <si>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</si>
  <si>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</si>
  <si>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</si>
  <si>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</si>
  <si>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</si>
  <si>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</si>
  <si>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</si>
  <si>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</si>
  <si>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</si>
  <si>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</si>
  <si>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</si>
  <si>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</si>
  <si>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</si>
  <si>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</si>
  <si>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</si>
  <si>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</si>
  <si>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</si>
  <si>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</si>
  <si>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</si>
  <si>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</si>
  <si>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</si>
  <si>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</si>
  <si>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</si>
  <si>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</si>
  <si>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</si>
  <si>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</si>
  <si>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</si>
  <si>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</si>
  <si>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</si>
  <si>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</si>
  <si>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</si>
  <si>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</si>
  <si>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</si>
  <si>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</si>
  <si>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</si>
  <si>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</si>
  <si>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</si>
  <si>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</si>
  <si>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</si>
  <si>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</si>
  <si>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</si>
  <si>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</si>
  <si>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</si>
  <si>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</si>
  <si>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</si>
  <si>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</si>
  <si>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</si>
  <si>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</si>
  <si>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</si>
  <si>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</si>
  <si>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</si>
  <si>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</si>
  <si>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</si>
  <si>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</si>
  <si>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</si>
  <si>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</si>
  <si>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</si>
  <si>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</si>
  <si>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</si>
  <si>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</si>
  <si>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</si>
  <si>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</si>
  <si>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</si>
  <si>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</si>
  <si>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</si>
  <si>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</si>
  <si>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</si>
  <si>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</si>
  <si>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</si>
  <si>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</si>
  <si>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</si>
  <si>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</si>
  <si>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</si>
  <si>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</si>
  <si>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</si>
  <si>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</si>
  <si>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</si>
  <si>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</si>
  <si>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</si>
  <si>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</si>
  <si>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</si>
  <si>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</si>
  <si>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</si>
  <si>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</si>
  <si>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</si>
  <si>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</si>
  <si>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</si>
  <si>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</si>
  <si>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</si>
  <si>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</si>
  <si>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</si>
  <si>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</si>
  <si>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</si>
  <si>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</si>
  <si>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</si>
  <si>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</si>
  <si>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</si>
  <si>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</si>
  <si>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</si>
  <si>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</si>
  <si>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</si>
  <si>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</si>
  <si>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</si>
  <si>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</si>
  <si>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</si>
  <si>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</si>
  <si>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</si>
  <si>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</si>
  <si>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</si>
  <si>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</si>
  <si>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</si>
  <si>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</si>
  <si>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</si>
  <si>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</si>
  <si>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</si>
  <si>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</si>
  <si>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</si>
  <si>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</si>
  <si>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</si>
  <si>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</si>
  <si>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</si>
  <si>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</si>
  <si>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</si>
  <si>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</si>
  <si>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</si>
  <si>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</si>
  <si>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</si>
  <si>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</si>
  <si>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</si>
  <si>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</si>
  <si>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</si>
  <si>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</si>
  <si>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</si>
  <si>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</si>
  <si>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</si>
  <si>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</si>
  <si>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</si>
  <si>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</si>
  <si>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</si>
  <si>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</si>
  <si>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</si>
  <si>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</si>
  <si>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</si>
  <si>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</si>
  <si>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</si>
  <si>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</si>
  <si>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</si>
  <si>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</si>
  <si>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</si>
  <si>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</si>
  <si>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</si>
  <si>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</si>
  <si>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</si>
  <si>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</si>
  <si>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</si>
  <si>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</si>
  <si>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</si>
  <si>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</si>
  <si>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</si>
  <si>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</si>
  <si>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</si>
  <si>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</si>
  <si>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</si>
  <si>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</si>
  <si>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</si>
  <si>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</si>
  <si>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</si>
  <si>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</si>
  <si>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</si>
  <si>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</si>
  <si>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</si>
  <si>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</si>
  <si>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</si>
  <si>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</si>
  <si>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</si>
  <si>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</si>
  <si>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</si>
  <si>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</si>
  <si>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</si>
  <si>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</si>
  <si>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</si>
  <si>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</si>
  <si>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</si>
  <si>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</si>
  <si>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</si>
  <si>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</si>
  <si>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</si>
  <si>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</si>
  <si>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</si>
  <si>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</si>
  <si>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</si>
  <si>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</si>
  <si>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</si>
  <si>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</si>
  <si>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</si>
  <si>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</si>
  <si>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</si>
  <si>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</si>
  <si>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</si>
  <si>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</si>
  <si>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</si>
  <si>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</si>
  <si>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</si>
  <si>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</si>
  <si>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</si>
  <si>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</si>
  <si>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</si>
  <si>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</si>
  <si>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</si>
  <si>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</si>
  <si>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</si>
  <si>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</si>
  <si>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</si>
  <si>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</si>
  <si>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</si>
  <si>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</si>
  <si>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</si>
  <si>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</si>
  <si>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</si>
  <si>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</si>
  <si>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</si>
  <si>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</si>
  <si>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</si>
  <si>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</si>
  <si>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</si>
  <si>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</si>
  <si>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</si>
  <si>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</si>
  <si>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</si>
  <si>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</si>
  <si>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</si>
  <si>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</si>
  <si>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</si>
  <si>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</si>
  <si>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</si>
  <si>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</si>
  <si>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</si>
  <si>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</si>
  <si>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</si>
  <si>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</si>
  <si>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</si>
  <si>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</si>
  <si>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</si>
  <si>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</si>
  <si>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</si>
  <si>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</si>
  <si>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</si>
  <si>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</si>
  <si>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</si>
  <si>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</si>
  <si>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</si>
  <si>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</si>
  <si>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</si>
  <si>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</si>
  <si>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</si>
  <si>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</si>
  <si>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</si>
  <si>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</si>
  <si>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</si>
  <si>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</si>
  <si>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</si>
  <si>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</si>
  <si>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</si>
  <si>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</si>
  <si>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</si>
  <si>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</si>
  <si>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</si>
  <si>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</si>
  <si>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</si>
  <si>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</si>
  <si>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</si>
  <si>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</si>
  <si>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</si>
  <si>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</si>
  <si>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</si>
  <si>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</si>
  <si>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</si>
  <si>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</si>
  <si>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</si>
  <si>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</si>
  <si>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</si>
  <si>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</si>
  <si>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</si>
  <si>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</si>
  <si>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</si>
  <si>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</si>
  <si>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</si>
  <si>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</si>
  <si>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</si>
  <si>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</si>
  <si>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</si>
  <si>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</si>
  <si>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</si>
  <si>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</si>
  <si>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</si>
  <si>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</si>
  <si>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</si>
  <si>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</si>
  <si>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</si>
  <si>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</si>
  <si>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</si>
  <si>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</si>
  <si>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</si>
  <si>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</si>
  <si>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</si>
  <si>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</si>
  <si>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</si>
  <si>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</si>
  <si>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</si>
  <si>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</si>
  <si>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</si>
  <si>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</si>
  <si>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</si>
  <si>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</si>
  <si>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</si>
  <si>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</si>
  <si>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</si>
  <si>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</si>
  <si>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</si>
  <si>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</si>
  <si>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</si>
  <si>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</si>
  <si>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</si>
  <si>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</si>
  <si>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</si>
  <si>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</si>
  <si>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</si>
  <si>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</si>
  <si>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</si>
  <si>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</si>
  <si>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</si>
  <si>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</si>
  <si>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</si>
  <si>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</si>
  <si>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</si>
  <si>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</si>
  <si>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</si>
  <si>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</si>
  <si>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</si>
  <si>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</si>
  <si>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</si>
  <si>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</si>
  <si>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</si>
  <si>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</si>
  <si>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</si>
  <si>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</si>
  <si>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</si>
  <si>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</si>
  <si>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</si>
  <si>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</si>
  <si>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</si>
  <si>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</si>
  <si>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</si>
  <si>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</si>
  <si>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</si>
  <si>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</si>
  <si>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</si>
  <si>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</si>
  <si>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</si>
  <si>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</si>
  <si>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</si>
  <si>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</si>
  <si>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</si>
  <si>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</si>
  <si>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</si>
  <si>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</si>
  <si>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</si>
  <si>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</si>
  <si>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</si>
  <si>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</si>
  <si>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</si>
  <si>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</si>
  <si>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</si>
  <si>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</si>
  <si>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</si>
  <si>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</si>
  <si>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</si>
  <si>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</si>
  <si>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</si>
  <si>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</si>
  <si>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</si>
  <si>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</si>
  <si>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</si>
  <si>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</si>
  <si>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</si>
  <si>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</si>
  <si>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</si>
  <si>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</si>
  <si>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</si>
  <si>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</si>
  <si>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</si>
  <si>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</si>
  <si>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</si>
  <si>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</si>
  <si>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</si>
  <si>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</si>
  <si>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</si>
  <si>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</si>
  <si>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</si>
  <si>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</si>
  <si>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</si>
  <si>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</si>
  <si>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</si>
  <si>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</si>
  <si>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</si>
  <si>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</si>
  <si>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</si>
  <si>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</si>
  <si>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</si>
  <si>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</si>
  <si>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</si>
  <si>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</si>
  <si>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</si>
  <si>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</si>
  <si>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</si>
  <si>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</si>
  <si>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</si>
  <si>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</si>
  <si>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</si>
  <si>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</si>
  <si>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</si>
  <si>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</si>
  <si>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</si>
  <si>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</si>
  <si>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</si>
  <si>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</si>
  <si>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</si>
  <si>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</si>
  <si>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</si>
  <si>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</si>
  <si>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</si>
  <si>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</si>
  <si>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</si>
  <si>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</si>
  <si>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</si>
  <si>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</si>
  <si>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</si>
  <si>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</si>
  <si>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</si>
  <si>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</si>
  <si>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</si>
  <si>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</si>
  <si>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</si>
  <si>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</si>
  <si>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</si>
  <si>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</si>
  <si>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</si>
  <si>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</si>
  <si>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</si>
  <si>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</si>
  <si>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</si>
  <si>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</si>
  <si>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</si>
  <si>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</si>
  <si>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</si>
  <si>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</si>
  <si>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</si>
  <si>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</si>
  <si>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</si>
  <si>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</si>
  <si>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</si>
  <si>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</si>
  <si>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</si>
  <si>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</si>
  <si>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</si>
  <si>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</si>
  <si>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</si>
  <si>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</si>
  <si>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</si>
  <si>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</si>
  <si>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</si>
  <si>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</si>
  <si>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</si>
  <si>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</si>
  <si>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</si>
  <si>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</si>
  <si>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</si>
  <si>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</si>
  <si>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</si>
  <si>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</si>
  <si>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</si>
  <si>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</si>
  <si>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</si>
  <si>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</si>
  <si>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</si>
  <si>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</si>
  <si>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</si>
  <si>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</si>
  <si>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</si>
  <si>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</si>
  <si>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</si>
  <si>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</si>
  <si>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</si>
  <si>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</si>
  <si>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</si>
  <si>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</si>
  <si>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</si>
  <si>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</si>
  <si>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</si>
  <si>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</si>
  <si>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</si>
  <si>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</si>
  <si>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</si>
  <si>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</si>
  <si>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</si>
  <si>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</si>
  <si>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</si>
  <si>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</si>
  <si>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</si>
  <si>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</si>
  <si>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</si>
  <si>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</si>
  <si>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</si>
  <si>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</si>
  <si>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</si>
  <si>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</si>
  <si>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</si>
  <si>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</si>
  <si>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</si>
  <si>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</si>
  <si>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</si>
  <si>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</si>
  <si>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</si>
  <si>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</si>
  <si>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</si>
  <si>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</si>
  <si>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</si>
  <si>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</si>
  <si>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</si>
  <si>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</si>
  <si>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</si>
  <si>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</si>
  <si>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</si>
  <si>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</si>
  <si>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</si>
  <si>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</si>
  <si>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</si>
  <si>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</si>
  <si>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</si>
  <si>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</si>
  <si>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</si>
  <si>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</si>
  <si>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</si>
  <si>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</si>
  <si>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</si>
  <si>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</si>
  <si>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</si>
  <si>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</si>
  <si>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</si>
  <si>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</si>
  <si>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</si>
  <si>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</si>
  <si>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</si>
  <si>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</si>
  <si>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</si>
  <si>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</si>
  <si>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</si>
  <si>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</si>
  <si>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</si>
  <si>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</si>
  <si>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</si>
  <si>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</si>
  <si>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</si>
  <si>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</si>
  <si>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</si>
  <si>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</si>
  <si>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</si>
  <si>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</si>
  <si>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</si>
  <si>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</si>
  <si>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</si>
  <si>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</si>
  <si>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</si>
  <si>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</si>
  <si>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</si>
  <si>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</si>
  <si>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</si>
  <si>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</si>
  <si>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</si>
  <si>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</si>
  <si>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</si>
  <si>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</si>
  <si>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</si>
  <si>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</si>
  <si>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</si>
  <si>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</si>
  <si>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</si>
  <si>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</si>
  <si>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</si>
  <si>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</si>
  <si>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</si>
  <si>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</si>
  <si>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</si>
  <si>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</si>
  <si>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</si>
  <si>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</si>
  <si>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</si>
  <si>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</si>
  <si>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</si>
  <si>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</si>
  <si>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</si>
  <si>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</si>
  <si>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</si>
  <si>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</si>
  <si>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</si>
  <si>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</si>
  <si>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</si>
  <si>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</si>
  <si>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</si>
  <si>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</si>
  <si>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</si>
  <si>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</si>
  <si>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</si>
  <si>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</si>
  <si>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</si>
  <si>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</si>
  <si>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</si>
  <si>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</si>
  <si>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</si>
  <si>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</si>
  <si>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</si>
  <si>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</si>
  <si>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</si>
  <si>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</si>
  <si>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</si>
  <si>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</si>
  <si>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</si>
  <si>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</si>
  <si>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</si>
  <si>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</si>
  <si>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</si>
  <si>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</si>
  <si>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</si>
  <si>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</si>
  <si>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</si>
  <si>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</si>
  <si>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</si>
  <si>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</si>
  <si>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</si>
  <si>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</si>
  <si>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</si>
  <si>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</si>
  <si>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</si>
  <si>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</si>
  <si>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</si>
  <si>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</si>
  <si>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</si>
  <si>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</si>
  <si>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</si>
  <si>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</si>
  <si>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</si>
  <si>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</si>
  <si>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</si>
  <si>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</si>
  <si>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</si>
  <si>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</si>
  <si>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</si>
  <si>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</si>
  <si>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</si>
  <si>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</si>
  <si>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</si>
  <si>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</si>
  <si>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</si>
  <si>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</si>
  <si>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</si>
  <si>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</si>
  <si>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</si>
  <si>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</si>
  <si>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</si>
  <si>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</si>
  <si>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</si>
  <si>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</si>
  <si>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</si>
  <si>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</si>
  <si>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</si>
  <si>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</si>
  <si>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</si>
  <si>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</si>
  <si>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</si>
  <si>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</si>
  <si>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</si>
  <si>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</si>
  <si>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</si>
  <si>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</si>
  <si>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</si>
  <si>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</si>
  <si>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</si>
  <si>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</si>
  <si>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</si>
  <si>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</si>
  <si>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</si>
  <si>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</si>
  <si>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</si>
  <si>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</si>
  <si>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</si>
  <si>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</si>
  <si>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</si>
  <si>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</si>
  <si>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</si>
  <si>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</si>
  <si>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</si>
  <si>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</si>
  <si>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</si>
  <si>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</si>
  <si>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</si>
  <si>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</si>
  <si>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</si>
  <si>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</si>
  <si>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</si>
  <si>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</si>
  <si>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</si>
  <si>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</si>
  <si>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</si>
  <si>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</si>
  <si>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</si>
  <si>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</si>
  <si>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</si>
  <si>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</si>
  <si>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</si>
  <si>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</si>
  <si>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</si>
  <si>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</si>
  <si>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</si>
  <si>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</si>
  <si>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</si>
  <si>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</si>
  <si>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</si>
  <si>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</si>
  <si>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</si>
  <si>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</si>
  <si>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</si>
  <si>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</si>
  <si>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</si>
  <si>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</si>
  <si>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</si>
  <si>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</si>
  <si>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</si>
  <si>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</si>
  <si>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</si>
  <si>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</si>
  <si>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</si>
  <si>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</si>
  <si>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</si>
  <si>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</si>
  <si>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</si>
  <si>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</si>
  <si>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</si>
  <si>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</si>
  <si>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</si>
  <si>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</si>
  <si>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</si>
  <si>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</si>
  <si>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</si>
  <si>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</si>
  <si>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</si>
  <si>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</si>
  <si>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</si>
  <si>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</si>
  <si>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</si>
  <si>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</si>
  <si>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</si>
  <si>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</si>
  <si>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</si>
  <si>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</si>
  <si>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</si>
  <si>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</si>
  <si>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</si>
  <si>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</si>
  <si>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</si>
  <si>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</si>
  <si>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</si>
  <si>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</si>
  <si>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</si>
  <si>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</si>
  <si>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</si>
  <si>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</si>
  <si>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</si>
  <si>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</si>
  <si>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</si>
  <si>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</si>
  <si>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</si>
  <si>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</si>
  <si>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</si>
  <si>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</si>
  <si>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</si>
  <si>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</si>
  <si>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</si>
  <si>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</si>
  <si>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</si>
  <si>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</si>
  <si>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</si>
  <si>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</si>
  <si>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</si>
  <si>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</si>
  <si>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</si>
  <si>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</si>
  <si>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</si>
  <si>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</si>
  <si>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</si>
  <si>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</si>
  <si>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</si>
  <si>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</si>
  <si>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</si>
  <si>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</si>
  <si>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</si>
  <si>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</si>
  <si>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</si>
  <si>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</si>
  <si>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</si>
  <si>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</si>
  <si>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</si>
  <si>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</si>
  <si>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</si>
  <si>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</si>
  <si>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</si>
  <si>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</si>
  <si>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</si>
  <si>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</si>
  <si>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</si>
  <si>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</si>
  <si>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</si>
  <si>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</si>
  <si>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</si>
  <si>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</si>
  <si>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</si>
  <si>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</si>
  <si>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</si>
  <si>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</si>
  <si>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</si>
  <si>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</si>
  <si>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</si>
  <si>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</si>
  <si>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</si>
  <si>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</si>
  <si>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</si>
  <si>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</si>
  <si>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</si>
  <si>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</si>
  <si>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</si>
  <si>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</si>
  <si>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</si>
  <si>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</si>
  <si>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</si>
  <si>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</si>
  <si>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</si>
  <si>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</si>
  <si>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</si>
  <si>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</si>
  <si>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</si>
  <si>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</si>
  <si>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</si>
  <si>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</si>
  <si>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</si>
  <si>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</si>
  <si>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</si>
  <si>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</si>
  <si>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</si>
  <si>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</si>
  <si>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</si>
  <si>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</si>
  <si>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</si>
  <si>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</si>
  <si>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</si>
  <si>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</si>
  <si>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</si>
  <si>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</si>
  <si>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</si>
  <si>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</si>
  <si>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</si>
  <si>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</si>
  <si>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</si>
  <si>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</si>
  <si>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</si>
  <si>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</si>
  <si>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</si>
  <si>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</si>
  <si>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</si>
  <si>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</si>
  <si>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</si>
  <si>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</si>
  <si>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</si>
  <si>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</si>
  <si>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</si>
  <si>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</si>
  <si>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</si>
  <si>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</si>
  <si>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</si>
  <si>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</si>
  <si>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</si>
  <si>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</si>
  <si>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</si>
  <si>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</si>
  <si>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</si>
  <si>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</si>
  <si>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</si>
  <si>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</si>
  <si>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</si>
  <si>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</si>
  <si>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</si>
  <si>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</si>
  <si>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</si>
  <si>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</si>
  <si>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</si>
  <si>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</si>
  <si>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</si>
  <si>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</si>
  <si>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</si>
  <si>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</si>
  <si>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</si>
  <si>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</si>
  <si>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</si>
  <si>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</si>
  <si>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</si>
  <si>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</si>
  <si>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</si>
  <si>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</si>
  <si>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</si>
  <si>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</si>
  <si>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</si>
  <si>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</si>
  <si>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</si>
  <si>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</si>
  <si>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</si>
  <si>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</si>
  <si>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</si>
  <si>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</si>
  <si>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</si>
  <si>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</si>
  <si>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</si>
  <si>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</si>
  <si>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</si>
  <si>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</si>
  <si>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</si>
  <si>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</si>
  <si>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</si>
  <si>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</si>
  <si>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</si>
  <si>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</si>
  <si>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</si>
  <si>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</si>
  <si>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</si>
  <si>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</si>
  <si>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</si>
  <si>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</si>
  <si>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</si>
  <si>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</si>
  <si>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</si>
  <si>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</si>
  <si>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</si>
  <si>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</si>
  <si>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</si>
  <si>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</si>
  <si>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</si>
  <si>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</si>
  <si>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</si>
  <si>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</si>
  <si>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</si>
  <si>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</si>
  <si>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</si>
  <si>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</si>
  <si>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</si>
  <si>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</si>
  <si>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</si>
  <si>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</si>
  <si>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</si>
  <si>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</si>
  <si>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</si>
  <si>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</si>
  <si>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</si>
  <si>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</si>
  <si>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</si>
  <si>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</si>
  <si>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</si>
  <si>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</si>
  <si>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</si>
  <si>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</si>
  <si>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</si>
  <si>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</si>
  <si>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</si>
  <si>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</si>
  <si>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</si>
  <si>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</si>
  <si>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</si>
  <si>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</si>
  <si>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</si>
  <si>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</si>
  <si>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</si>
  <si>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</si>
  <si>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</si>
  <si>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</si>
  <si>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</si>
  <si>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</si>
  <si>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</si>
  <si>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</si>
  <si>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</si>
  <si>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</si>
  <si>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</si>
  <si>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</si>
  <si>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</si>
  <si>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</si>
  <si>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</si>
  <si>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</si>
  <si>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</si>
  <si>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</si>
  <si>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</si>
  <si>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</si>
  <si>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</si>
  <si>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</si>
  <si>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</si>
  <si>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</si>
  <si>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</si>
  <si>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</si>
  <si>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</si>
  <si>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</si>
  <si>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</si>
  <si>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</si>
  <si>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</si>
  <si>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</si>
  <si>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</si>
  <si>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</si>
  <si>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</si>
  <si>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</si>
  <si>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</si>
  <si>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</si>
  <si>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</si>
  <si>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</si>
  <si>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</si>
  <si>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</si>
  <si>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</si>
  <si>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</si>
  <si>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</si>
  <si>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</si>
  <si>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</si>
  <si>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</si>
  <si>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</si>
  <si>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</si>
  <si>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</si>
  <si>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</si>
  <si>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</si>
  <si>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</si>
  <si>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</si>
  <si>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</si>
  <si>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</si>
  <si>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</si>
  <si>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</si>
  <si>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</si>
  <si>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</si>
  <si>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</si>
  <si>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</si>
  <si>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</si>
  <si>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</si>
  <si>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</si>
  <si>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</si>
  <si>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</si>
  <si>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</si>
  <si>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</si>
  <si>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</si>
  <si>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</si>
  <si>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</si>
  <si>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</si>
  <si>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</si>
  <si>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</si>
  <si>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</si>
  <si>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</si>
  <si>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</si>
  <si>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</si>
  <si>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</si>
  <si>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</si>
  <si>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</si>
  <si>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</si>
  <si>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</si>
  <si>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</si>
  <si>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</si>
  <si>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</si>
  <si>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</si>
  <si>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</si>
  <si>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</si>
  <si>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</si>
  <si>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</si>
  <si>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</si>
  <si>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</si>
  <si>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</si>
  <si>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</si>
  <si>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</si>
  <si>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</si>
  <si>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</si>
  <si>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</si>
  <si>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</si>
  <si>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</si>
  <si>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</si>
  <si>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</si>
  <si>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</si>
  <si>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</si>
  <si>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</si>
  <si>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</si>
  <si>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</si>
  <si>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</si>
  <si>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</si>
  <si>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</si>
  <si>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</si>
  <si>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</si>
  <si>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</si>
  <si>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</si>
  <si>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</si>
  <si>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</si>
  <si>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</si>
  <si>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</si>
  <si>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</si>
  <si>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</si>
  <si>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</si>
  <si>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</si>
  <si>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</si>
  <si>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</si>
  <si>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</si>
  <si>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</si>
  <si>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</si>
  <si>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</si>
  <si>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</si>
  <si>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</si>
  <si>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</si>
  <si>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</si>
  <si>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</si>
  <si>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</si>
  <si>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</si>
  <si>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</si>
  <si>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</si>
  <si>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</si>
  <si>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</si>
  <si>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</si>
  <si>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</si>
  <si>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</si>
  <si>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</si>
  <si>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</si>
  <si>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</si>
  <si>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</si>
  <si>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</si>
  <si>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</si>
  <si>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</si>
  <si>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</si>
  <si>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</si>
  <si>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</si>
  <si>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</si>
  <si>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</si>
  <si>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</si>
  <si>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</si>
  <si>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</si>
  <si>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</si>
  <si>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</si>
  <si>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</si>
  <si>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</si>
  <si>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</si>
  <si>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</si>
  <si>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</si>
  <si>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</si>
  <si>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</si>
  <si>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</si>
  <si>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</si>
  <si>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</si>
  <si>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</si>
  <si>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</si>
  <si>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</si>
  <si>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</si>
  <si>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</si>
  <si>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</si>
  <si>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</si>
  <si>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</si>
  <si>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</si>
  <si>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</si>
  <si>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</si>
  <si>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</si>
  <si>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</si>
  <si>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</si>
  <si>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</si>
  <si>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</si>
  <si>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</si>
  <si>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</si>
  <si>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</si>
  <si>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</si>
  <si>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</si>
  <si>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</si>
  <si>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</si>
  <si>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</si>
  <si>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</si>
  <si>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</si>
  <si>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</si>
  <si>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</si>
  <si>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</si>
  <si>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</si>
  <si>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</si>
  <si>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</si>
  <si>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</si>
  <si>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</si>
  <si>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</si>
  <si>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</si>
  <si>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</si>
  <si>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</si>
  <si>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</si>
  <si>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</si>
  <si>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</si>
  <si>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</si>
  <si>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</si>
  <si>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</si>
  <si>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</si>
  <si>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</si>
  <si>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</si>
  <si>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</si>
  <si>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</si>
  <si>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</si>
  <si>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</si>
  <si>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</si>
  <si>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</si>
  <si>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</si>
  <si>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</si>
  <si>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</si>
  <si>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</si>
  <si>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</si>
  <si>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</si>
  <si>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</si>
  <si>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</si>
  <si>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</si>
  <si>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</si>
  <si>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</si>
  <si>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</si>
  <si>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</si>
  <si>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</si>
  <si>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</si>
  <si>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</si>
  <si>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</si>
  <si>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</si>
  <si>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</si>
  <si>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</si>
  <si>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</si>
  <si>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</si>
  <si>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</si>
  <si>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</si>
  <si>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</si>
  <si>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</si>
  <si>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</si>
  <si>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</si>
  <si>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</si>
  <si>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</si>
  <si>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</si>
  <si>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</si>
  <si>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</si>
  <si>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</si>
  <si>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</si>
  <si>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</si>
  <si>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</si>
  <si>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</si>
  <si>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</si>
  <si>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</si>
  <si>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</si>
  <si>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</si>
  <si>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</si>
  <si>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</si>
  <si>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</si>
  <si>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</si>
  <si>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</si>
  <si>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</si>
  <si>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</si>
  <si>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</si>
  <si>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</si>
  <si>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</si>
  <si>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</si>
  <si>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</si>
  <si>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</si>
  <si>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</si>
  <si>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</si>
  <si>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</si>
  <si>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</si>
  <si>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</si>
  <si>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</si>
  <si>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</si>
  <si>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</si>
  <si>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</si>
  <si>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</si>
  <si>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</si>
  <si>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</si>
  <si>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</si>
  <si>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</si>
  <si>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</si>
  <si>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</si>
  <si>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</si>
  <si>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</si>
  <si>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</si>
  <si>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</si>
  <si>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</si>
  <si>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</si>
  <si>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</si>
  <si>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</si>
  <si>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</si>
  <si>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</si>
  <si>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</si>
  <si>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</si>
  <si>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</si>
  <si>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</si>
  <si>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</si>
  <si>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</si>
  <si>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</si>
  <si>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</si>
  <si>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</si>
  <si>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</si>
  <si>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</si>
  <si>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</si>
  <si>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</si>
  <si>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</si>
  <si>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</si>
  <si>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</si>
  <si>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</si>
  <si>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</si>
  <si>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</si>
  <si>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</si>
  <si>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</si>
  <si>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</si>
  <si>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</si>
  <si>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</si>
  <si>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</si>
  <si>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</si>
  <si>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</si>
  <si>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</si>
  <si>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</si>
  <si>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</si>
  <si>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</si>
  <si>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</si>
  <si>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</si>
  <si>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</si>
  <si>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</si>
  <si>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</si>
  <si>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</si>
  <si>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</si>
  <si>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</si>
  <si>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</si>
  <si>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</si>
  <si>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</si>
  <si>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</si>
  <si>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</si>
  <si>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</si>
  <si>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</si>
  <si>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</si>
  <si>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</si>
  <si>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</si>
  <si>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</si>
  <si>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</si>
  <si>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</si>
  <si>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</si>
  <si>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</si>
  <si>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</si>
  <si>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</si>
  <si>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</si>
  <si>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</si>
  <si>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</si>
  <si>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</si>
  <si>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</si>
  <si>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</si>
  <si>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</si>
  <si>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</si>
  <si>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</si>
  <si>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</si>
  <si>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</si>
  <si>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</si>
  <si>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</si>
  <si>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</si>
  <si>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</si>
  <si>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</si>
  <si>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</si>
  <si>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</si>
  <si>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</si>
  <si>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</si>
  <si>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</si>
  <si>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</si>
  <si>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</si>
  <si>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</si>
  <si>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</si>
  <si>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</si>
  <si>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</si>
  <si>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</si>
  <si>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</si>
  <si>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</si>
  <si>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</si>
  <si>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</si>
  <si>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</si>
  <si>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</si>
  <si>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</si>
  <si>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</si>
  <si>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</si>
  <si>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</si>
  <si>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</si>
  <si>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</si>
  <si>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</si>
  <si>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</si>
  <si>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</si>
  <si>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</si>
  <si>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</si>
  <si>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</si>
  <si>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</si>
  <si>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</si>
  <si>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</si>
  <si>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</si>
  <si>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</si>
  <si>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</si>
  <si>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</si>
  <si>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</si>
  <si>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</si>
  <si>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</si>
  <si>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</si>
  <si>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</si>
  <si>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</si>
  <si>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</si>
  <si>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</si>
  <si>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</si>
  <si>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</si>
  <si>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</si>
  <si>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</si>
  <si>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</si>
  <si>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</si>
  <si>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</si>
  <si>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</si>
  <si>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</si>
  <si>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</si>
  <si>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</si>
  <si>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</si>
  <si>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</si>
  <si>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</si>
  <si>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</si>
  <si>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</si>
  <si>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</si>
  <si>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</si>
  <si>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</si>
  <si>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</si>
  <si>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</si>
  <si>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</si>
  <si>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</si>
  <si>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</si>
  <si>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</si>
  <si>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</si>
  <si>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</si>
  <si>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</si>
  <si>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</si>
  <si>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</si>
  <si>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</si>
  <si>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</si>
  <si>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</si>
  <si>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</si>
  <si>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</si>
  <si>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</si>
  <si>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</si>
  <si>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</si>
  <si>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</si>
  <si>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</si>
  <si>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</si>
  <si>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</si>
  <si>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</si>
  <si>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</si>
  <si>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</si>
  <si>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</si>
  <si>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</si>
  <si>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</si>
  <si>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</si>
  <si>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</si>
  <si>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</si>
  <si>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</si>
  <si>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</si>
  <si>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</si>
  <si>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</si>
  <si>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</si>
  <si>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</si>
  <si>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</si>
  <si>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</si>
  <si>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</si>
  <si>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</si>
  <si>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</si>
  <si>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</si>
  <si>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</si>
  <si>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</si>
  <si>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</si>
  <si>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</si>
  <si>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</si>
  <si>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</si>
  <si>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</si>
  <si>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</si>
  <si>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</si>
  <si>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</si>
  <si>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</si>
  <si>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</si>
  <si>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</si>
  <si>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</si>
  <si>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</si>
  <si>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</si>
  <si>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</si>
  <si>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</si>
  <si>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</si>
  <si>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</si>
  <si>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</si>
  <si>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</si>
  <si>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</si>
  <si>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</si>
  <si>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</si>
  <si>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</si>
  <si>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</si>
  <si>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</si>
  <si>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</si>
  <si>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</si>
  <si>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</si>
  <si>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</si>
  <si>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</si>
  <si>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</si>
  <si>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</si>
  <si>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</si>
  <si>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</si>
  <si>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</si>
  <si>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</si>
  <si>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</si>
  <si>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</si>
  <si>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</si>
  <si>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</si>
  <si>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</si>
  <si>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</si>
  <si>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</si>
  <si>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</si>
  <si>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</si>
  <si>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</si>
  <si>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</si>
  <si>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</si>
  <si>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</si>
  <si>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</si>
  <si>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</si>
  <si>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</si>
  <si>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</si>
  <si>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</si>
  <si>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</si>
  <si>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</si>
  <si>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</si>
  <si>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</si>
  <si>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</si>
  <si>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</si>
  <si>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</si>
  <si>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</si>
  <si>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</si>
  <si>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</si>
  <si>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</si>
  <si>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</si>
  <si>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</si>
  <si>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</si>
  <si>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</si>
  <si>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</si>
  <si>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</si>
  <si>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</si>
  <si>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</si>
  <si>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</si>
  <si>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</si>
  <si>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</si>
  <si>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</si>
  <si>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</si>
  <si>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</si>
  <si>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</si>
  <si>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</si>
  <si>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</si>
  <si>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</si>
  <si>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</si>
  <si>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</si>
  <si>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</si>
  <si>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</si>
  <si>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</si>
  <si>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</si>
  <si>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</si>
  <si>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</si>
  <si>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</si>
  <si>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</si>
  <si>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</si>
  <si>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</si>
  <si>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</si>
  <si>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</si>
  <si>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</si>
  <si>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</si>
  <si>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</si>
  <si>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</si>
  <si>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</si>
  <si>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</si>
  <si>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</si>
  <si>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</si>
  <si>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</si>
  <si>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</si>
  <si>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</si>
  <si>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</si>
  <si>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</si>
  <si>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</si>
  <si>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</si>
  <si>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</si>
  <si>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</si>
  <si>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</si>
  <si>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</si>
  <si>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</si>
  <si>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</si>
  <si>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</si>
  <si>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</si>
  <si>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</si>
  <si>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</si>
  <si>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</si>
  <si>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</si>
  <si>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</si>
  <si>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</si>
  <si>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</si>
  <si>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</si>
  <si>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</si>
  <si>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</si>
  <si>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</si>
  <si>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</si>
  <si>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</si>
  <si>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</si>
  <si>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</si>
  <si>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</si>
  <si>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</si>
  <si>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</si>
  <si>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</si>
  <si>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</si>
  <si>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</si>
  <si>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</si>
  <si>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</si>
  <si>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</si>
  <si>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</si>
  <si>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</si>
  <si>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</si>
  <si>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</si>
  <si>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</si>
  <si>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</si>
  <si>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</si>
  <si>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</si>
  <si>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</si>
  <si>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</si>
  <si>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</si>
  <si>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</si>
  <si>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</si>
  <si>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</si>
  <si>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</si>
  <si>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</si>
  <si>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</si>
  <si>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</si>
  <si>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</si>
  <si>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</si>
  <si>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</si>
  <si>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</si>
  <si>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</si>
  <si>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</si>
  <si>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</si>
  <si>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</si>
  <si>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</si>
  <si>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</si>
  <si>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</si>
  <si>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</si>
  <si>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</si>
  <si>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</si>
  <si>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</si>
  <si>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</si>
  <si>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</si>
  <si>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</si>
  <si>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</si>
  <si>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</si>
  <si>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</si>
  <si>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</si>
  <si>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</si>
  <si>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</si>
  <si>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</si>
  <si>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</si>
  <si>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</si>
  <si>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</si>
  <si>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</si>
  <si>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</si>
  <si>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</si>
  <si>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</si>
  <si>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</si>
  <si>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</si>
  <si>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</si>
  <si>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</si>
  <si>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</si>
  <si>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</si>
  <si>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</si>
  <si>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</si>
  <si>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</si>
  <si>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</si>
  <si>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</si>
  <si>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</si>
  <si>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</si>
  <si>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</si>
  <si>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</si>
  <si>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</si>
  <si>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</si>
  <si>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</si>
  <si>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</si>
  <si>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</si>
  <si>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</si>
  <si>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</si>
  <si>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</si>
  <si>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</si>
  <si>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</si>
  <si>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</si>
  <si>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</si>
  <si>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</si>
  <si>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</si>
  <si>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</si>
  <si>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</si>
  <si>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</si>
  <si>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</si>
  <si>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</si>
  <si>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</si>
  <si>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</si>
  <si>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</si>
  <si>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</si>
  <si>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</si>
  <si>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</si>
  <si>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</si>
  <si>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</si>
  <si>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</si>
  <si>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</si>
  <si>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</si>
  <si>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</si>
  <si>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</si>
  <si>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</si>
  <si>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</si>
  <si>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</si>
  <si>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</si>
  <si>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</si>
  <si>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</si>
  <si>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</si>
  <si>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</si>
  <si>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</si>
  <si>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</si>
  <si>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</si>
  <si>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</si>
  <si>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</si>
  <si>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</si>
  <si>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</si>
  <si>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</si>
  <si>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</si>
  <si>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</si>
  <si>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</si>
  <si>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</si>
  <si>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</si>
  <si>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</si>
  <si>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</si>
  <si>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</si>
  <si>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</si>
  <si>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</si>
  <si>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</si>
  <si>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</si>
  <si>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</si>
  <si>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</si>
  <si>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</si>
  <si>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</si>
  <si>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</si>
  <si>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</si>
  <si>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</si>
  <si>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</si>
  <si>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</si>
  <si>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</si>
  <si>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</si>
  <si>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</si>
  <si>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</si>
  <si>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</si>
  <si>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</si>
  <si>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</si>
  <si>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</si>
  <si>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</si>
  <si>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</si>
  <si>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</si>
  <si>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</si>
  <si>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</si>
  <si>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</si>
  <si>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</si>
  <si>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</si>
  <si>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</si>
  <si>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</si>
  <si>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</si>
  <si>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</si>
  <si>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</si>
  <si>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</si>
  <si>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</si>
  <si>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</si>
  <si>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</si>
  <si>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</si>
  <si>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</si>
  <si>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</si>
  <si>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</si>
  <si>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</si>
  <si>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</si>
  <si>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</si>
  <si>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</si>
  <si>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</si>
  <si>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</si>
  <si>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</si>
  <si>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</si>
  <si>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</si>
  <si>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</si>
  <si>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</si>
  <si>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</si>
  <si>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</si>
  <si>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</si>
  <si>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</si>
  <si>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</si>
  <si>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</si>
  <si>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</si>
  <si>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</si>
  <si>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</si>
  <si>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</si>
  <si>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</si>
  <si>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</si>
  <si>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</si>
  <si>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</si>
  <si>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</si>
  <si>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</si>
  <si>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</si>
  <si>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</si>
  <si>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</si>
  <si>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</si>
  <si>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</si>
  <si>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</si>
  <si>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</si>
  <si>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</si>
  <si>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</si>
  <si>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</si>
  <si>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</si>
  <si>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</si>
  <si>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</si>
  <si>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</si>
  <si>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</si>
  <si>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</si>
  <si>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</si>
  <si>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</si>
  <si>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</si>
  <si>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</si>
  <si>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</si>
  <si>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</si>
  <si>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</si>
  <si>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</si>
  <si>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</si>
  <si>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</si>
  <si>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</si>
  <si>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</si>
  <si>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</si>
  <si>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</si>
  <si>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</si>
  <si>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</si>
  <si>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</si>
  <si>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</si>
  <si>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</si>
  <si>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</si>
  <si>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</si>
  <si>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</si>
  <si>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</si>
  <si>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</si>
  <si>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</si>
  <si>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</si>
  <si>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</si>
  <si>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</si>
  <si>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</si>
  <si>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</si>
  <si>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</si>
  <si>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</si>
  <si>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</si>
  <si>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</si>
  <si>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</si>
  <si>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</si>
  <si>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</si>
  <si>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</si>
  <si>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</si>
  <si>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</si>
  <si>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</si>
  <si>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</si>
  <si>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</si>
  <si>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</si>
  <si>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</si>
  <si>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</si>
  <si>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</si>
  <si>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</si>
  <si>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</si>
  <si>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</si>
  <si>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</si>
  <si>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</si>
  <si>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</si>
  <si>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</si>
  <si>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</si>
  <si>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</si>
  <si>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</si>
  <si>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</si>
  <si>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</si>
  <si>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</si>
  <si>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</si>
  <si>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</si>
  <si>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</si>
  <si>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</si>
  <si>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</si>
  <si>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</si>
  <si>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</si>
  <si>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</si>
  <si>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</si>
  <si>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</si>
  <si>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</si>
  <si>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</si>
  <si>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</si>
  <si>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</si>
  <si>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</si>
  <si>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</si>
  <si>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</si>
  <si>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</si>
  <si>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</si>
  <si>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</si>
  <si>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</si>
  <si>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</si>
  <si>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</si>
  <si>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</si>
  <si>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</si>
  <si>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</si>
  <si>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</si>
  <si>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</si>
  <si>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</si>
  <si>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</si>
  <si>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</si>
  <si>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</si>
  <si>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</si>
  <si>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</si>
  <si>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</si>
  <si>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</si>
  <si>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</si>
  <si>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</si>
  <si>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</si>
  <si>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</si>
  <si>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</si>
  <si>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</si>
  <si>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</si>
  <si>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</si>
  <si>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</si>
  <si>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</si>
  <si>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</si>
  <si>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</si>
  <si>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</si>
  <si>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</si>
  <si>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</si>
  <si>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</si>
  <si>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</si>
  <si>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</si>
  <si>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</si>
  <si>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</si>
  <si>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</si>
  <si>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</si>
  <si>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</si>
  <si>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</si>
  <si>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</si>
  <si>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</si>
  <si>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</si>
  <si>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</si>
  <si>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</si>
  <si>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</si>
  <si>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</si>
  <si>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</si>
  <si>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</si>
  <si>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</si>
  <si>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</si>
  <si>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</si>
  <si>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</si>
  <si>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</si>
  <si>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</si>
  <si>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</si>
  <si>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</si>
  <si>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</si>
  <si>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</si>
  <si>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</si>
  <si>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</si>
  <si>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</si>
  <si>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</si>
  <si>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</si>
  <si>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</si>
  <si>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</si>
  <si>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</si>
  <si>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</si>
  <si>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</si>
  <si>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</si>
  <si>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</si>
  <si>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</si>
  <si>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</si>
  <si>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</si>
  <si>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</si>
  <si>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</si>
  <si>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</si>
  <si>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</si>
  <si>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</si>
  <si>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</si>
  <si>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</si>
  <si>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</si>
  <si>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</si>
  <si>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</si>
  <si>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</si>
  <si>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</si>
  <si>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</si>
  <si>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</si>
  <si>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</si>
  <si>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</si>
  <si>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</si>
  <si>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</si>
  <si>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</si>
  <si>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</si>
  <si>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</si>
  <si>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</si>
  <si>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</si>
  <si>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</si>
  <si>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</si>
  <si>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</si>
  <si>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</si>
  <si>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</si>
  <si>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</si>
  <si>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</si>
  <si>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</si>
  <si>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</si>
  <si>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</si>
  <si>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</si>
  <si>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</si>
  <si>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</si>
  <si>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</si>
  <si>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</si>
  <si>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</si>
  <si>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</si>
  <si>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</si>
  <si>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</si>
  <si>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</si>
  <si>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</si>
  <si>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</si>
  <si>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</si>
  <si>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</si>
  <si>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</si>
  <si>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</si>
  <si>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</si>
  <si>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</si>
  <si>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</si>
  <si>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</si>
  <si>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</si>
  <si>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</si>
  <si>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</si>
  <si>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</si>
  <si>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</si>
  <si>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</si>
  <si>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</si>
  <si>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</si>
  <si>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</si>
  <si>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</si>
  <si>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</si>
  <si>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</si>
  <si>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</si>
  <si>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</si>
  <si>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</si>
  <si>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</si>
  <si>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</si>
  <si>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</si>
  <si>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</si>
  <si>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</si>
  <si>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</si>
  <si>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</si>
  <si>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</si>
  <si>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</si>
  <si>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</si>
  <si>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</si>
  <si>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</si>
  <si>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</si>
  <si>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</si>
  <si>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</si>
  <si>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</si>
  <si>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</si>
  <si>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</si>
  <si>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</si>
  <si>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</si>
  <si>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</si>
  <si>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</si>
  <si>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</si>
  <si>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</si>
  <si>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</si>
  <si>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</si>
  <si>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</si>
  <si>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</si>
  <si>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</si>
  <si>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</si>
  <si>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</si>
  <si>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</si>
  <si>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</si>
  <si>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</si>
  <si>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</si>
  <si>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</si>
  <si>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</si>
  <si>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</si>
  <si>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</si>
  <si>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</si>
  <si>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</si>
  <si>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</si>
  <si>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</si>
  <si>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</si>
  <si>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</si>
  <si>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</si>
  <si>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</si>
  <si>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</si>
  <si>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</si>
  <si>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</si>
  <si>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</si>
  <si>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</si>
  <si>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</si>
  <si>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</si>
  <si>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</si>
  <si>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</si>
  <si>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</si>
  <si>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</si>
  <si>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</si>
  <si>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</si>
  <si>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</si>
  <si>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</si>
  <si>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</si>
  <si>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</si>
  <si>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</si>
  <si>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</si>
  <si>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</si>
  <si>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</si>
  <si>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</si>
  <si>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</si>
  <si>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</si>
  <si>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</si>
  <si>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</si>
  <si>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</si>
  <si>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</si>
  <si>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</si>
  <si>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</si>
  <si>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</si>
  <si>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</si>
  <si>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</si>
  <si>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</si>
  <si>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</si>
  <si>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</si>
  <si>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</si>
  <si>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</si>
  <si>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</si>
  <si>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</si>
  <si>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</si>
  <si>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</si>
  <si>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</si>
  <si>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</si>
  <si>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</si>
  <si>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</si>
  <si>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</si>
  <si>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</si>
  <si>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</si>
  <si>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</si>
  <si>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</si>
  <si>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</si>
  <si>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</si>
  <si>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</si>
  <si>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</si>
  <si>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</si>
  <si>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</si>
  <si>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</si>
  <si>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</si>
  <si>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</si>
  <si>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</si>
  <si>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</si>
  <si>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</si>
  <si>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</si>
  <si>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</si>
  <si>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</si>
  <si>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</si>
  <si>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</si>
  <si>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</si>
  <si>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</si>
  <si>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</si>
  <si>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</si>
  <si>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</si>
  <si>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</si>
  <si>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</si>
  <si>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</si>
  <si>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</si>
  <si>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</si>
  <si>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</si>
  <si>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</si>
  <si>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</si>
  <si>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</si>
  <si>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</si>
  <si>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</si>
  <si>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</si>
  <si>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</si>
  <si>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</si>
  <si>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</si>
  <si>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</si>
  <si>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</si>
  <si>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</si>
  <si>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</si>
  <si>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</si>
  <si>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</si>
  <si>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</si>
  <si>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</si>
  <si>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</si>
  <si>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</si>
  <si>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</si>
  <si>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</si>
  <si>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</si>
  <si>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</si>
  <si>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</si>
  <si>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</si>
  <si>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</si>
  <si>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</si>
  <si>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</si>
  <si>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</si>
  <si>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</si>
  <si>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</si>
  <si>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</si>
  <si>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</si>
  <si>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</si>
  <si>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</si>
  <si>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</si>
  <si>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</si>
  <si>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</si>
  <si>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</si>
  <si>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</si>
  <si>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</si>
  <si>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</si>
  <si>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</si>
  <si>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</si>
  <si>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</si>
  <si>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</si>
  <si>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</si>
  <si>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</si>
  <si>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</si>
  <si>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</si>
  <si>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</si>
  <si>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</si>
  <si>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</si>
  <si>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</si>
  <si>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</si>
  <si>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</si>
  <si>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</si>
  <si>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</si>
  <si>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</si>
  <si>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</si>
  <si>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</si>
  <si>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</si>
  <si>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</si>
  <si>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</si>
  <si>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</si>
  <si>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</si>
  <si>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</si>
  <si>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</si>
  <si>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</si>
  <si>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</si>
  <si>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</si>
  <si>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</si>
  <si>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</si>
  <si>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</si>
  <si>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</si>
  <si>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</si>
  <si>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</si>
  <si>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</si>
  <si>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</si>
  <si>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</si>
  <si>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</si>
  <si>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</si>
  <si>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</si>
  <si>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</si>
  <si>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</si>
  <si>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</si>
  <si>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</si>
  <si>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</si>
  <si>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</si>
  <si>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</si>
  <si>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</si>
  <si>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</si>
  <si>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</si>
  <si>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</si>
  <si>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</si>
  <si>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</si>
  <si>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</si>
  <si>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</si>
  <si>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</si>
  <si>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</si>
  <si>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</si>
  <si>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</si>
  <si>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</si>
  <si>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</si>
  <si>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</si>
  <si>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</si>
  <si>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</si>
  <si>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</si>
  <si>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</si>
  <si>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</si>
  <si>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</si>
  <si>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</si>
  <si>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</si>
  <si>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</si>
  <si>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</si>
  <si>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</si>
  <si>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</si>
  <si>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</si>
  <si>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</si>
  <si>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</si>
  <si>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</si>
  <si>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</si>
  <si>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</si>
  <si>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</si>
  <si>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</si>
  <si>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</si>
  <si>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</si>
  <si>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</si>
  <si>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</si>
  <si>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</si>
  <si>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</si>
  <si>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</si>
  <si>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</si>
  <si>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</si>
  <si>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</si>
  <si>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</si>
  <si>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</si>
  <si>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</si>
  <si>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</si>
  <si>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</si>
  <si>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</si>
  <si>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</si>
  <si>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</si>
  <si>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</si>
  <si>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</si>
  <si>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</si>
  <si>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</si>
  <si>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</si>
  <si>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</si>
  <si>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</si>
  <si>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</si>
  <si>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</si>
  <si>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</si>
  <si>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</si>
  <si>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</si>
  <si>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</si>
  <si>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</si>
  <si>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</si>
  <si>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</si>
  <si>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</si>
  <si>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</si>
  <si>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</si>
  <si>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</si>
  <si>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</si>
  <si>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</si>
  <si>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</si>
  <si>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</si>
  <si>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</si>
  <si>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</si>
  <si>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</si>
  <si>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</si>
  <si>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</si>
  <si>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</si>
  <si>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</si>
  <si>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</si>
  <si>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</si>
  <si>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</si>
  <si>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</si>
  <si>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</si>
  <si>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</si>
  <si>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</si>
  <si>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</si>
  <si>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</si>
  <si>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</si>
  <si>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</si>
  <si>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</si>
  <si>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</si>
  <si>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</si>
  <si>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</si>
  <si>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</si>
  <si>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</si>
  <si>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</si>
  <si>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</si>
  <si>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</si>
  <si>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</si>
  <si>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</si>
  <si>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</si>
  <si>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</si>
  <si>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</si>
  <si>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</si>
  <si>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</si>
  <si>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</si>
  <si>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</si>
  <si>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</si>
  <si>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</si>
  <si>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</si>
  <si>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</si>
  <si>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</si>
  <si>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</si>
  <si>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</si>
  <si>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</si>
  <si>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</si>
  <si>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</si>
  <si>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</si>
  <si>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</si>
  <si>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</si>
  <si>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</si>
  <si>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</si>
  <si>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</si>
  <si>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</si>
  <si>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</si>
  <si>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</si>
  <si>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</si>
  <si>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</si>
  <si>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</si>
  <si>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</si>
  <si>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</si>
  <si>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</si>
  <si>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</si>
  <si>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</si>
  <si>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</si>
  <si>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</si>
  <si>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</si>
  <si>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</si>
  <si>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</si>
  <si>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</si>
  <si>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</si>
  <si>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</si>
  <si>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</si>
  <si>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</si>
  <si>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</si>
  <si>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</si>
  <si>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</si>
  <si>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</si>
  <si>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</si>
  <si>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</si>
  <si>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</si>
  <si>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</si>
  <si>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</si>
  <si>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</si>
  <si>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</si>
  <si>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</si>
  <si>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</si>
  <si>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</si>
  <si>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</si>
  <si>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</si>
  <si>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</si>
  <si>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</si>
  <si>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</si>
  <si>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</si>
  <si>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</si>
  <si>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</si>
  <si>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</si>
  <si>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</si>
  <si>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</si>
  <si>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</si>
  <si>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</si>
  <si>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</si>
  <si>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</si>
  <si>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</si>
  <si>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</si>
  <si>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</si>
  <si>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</si>
  <si>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</si>
  <si>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</si>
  <si>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</si>
  <si>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</si>
  <si>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</si>
  <si>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</si>
  <si>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</si>
  <si>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</si>
  <si>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</si>
  <si>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</si>
  <si>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</si>
  <si>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</si>
  <si>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</si>
  <si>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</si>
  <si>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</si>
  <si>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</si>
  <si>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</si>
  <si>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</si>
  <si>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</si>
  <si>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</si>
  <si>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</si>
  <si>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</si>
  <si>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</si>
  <si>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</si>
  <si>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</si>
  <si>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</si>
  <si>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</si>
  <si>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</si>
  <si>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</si>
  <si>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</si>
  <si>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</si>
  <si>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</si>
  <si>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</si>
  <si>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</si>
  <si>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</si>
  <si>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</si>
  <si>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</si>
  <si>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</si>
  <si>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</si>
  <si>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</si>
  <si>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</si>
  <si>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</si>
  <si>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</si>
  <si>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</si>
  <si>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</si>
  <si>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</si>
  <si>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</si>
  <si>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</si>
  <si>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</si>
  <si>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</si>
  <si>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</si>
  <si>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</si>
  <si>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</si>
  <si>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</si>
  <si>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</si>
  <si>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</si>
  <si>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</si>
  <si>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</si>
  <si>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</si>
  <si>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</si>
  <si>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</si>
  <si>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</si>
  <si>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</si>
  <si>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</si>
  <si>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</si>
  <si>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</si>
  <si>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</si>
  <si>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</si>
  <si>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</si>
  <si>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</si>
  <si>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</si>
  <si>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</si>
  <si>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</si>
  <si>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</si>
  <si>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</si>
  <si>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</si>
  <si>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</si>
  <si>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</si>
  <si>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</si>
  <si>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</si>
  <si>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</si>
  <si>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</si>
  <si>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</si>
  <si>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</si>
  <si>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</si>
  <si>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</si>
  <si>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</si>
  <si>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</si>
  <si>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</si>
  <si>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</si>
  <si>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</si>
  <si>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</si>
  <si>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</si>
  <si>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</si>
  <si>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</si>
  <si>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</si>
  <si>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</si>
  <si>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</si>
  <si>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</si>
  <si>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</si>
  <si>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</si>
  <si>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</si>
  <si>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</si>
  <si>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</si>
  <si>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</si>
  <si>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</si>
  <si>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</si>
  <si>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</si>
  <si>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</si>
  <si>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</si>
  <si>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</si>
  <si>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</si>
  <si>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</si>
  <si>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</si>
  <si>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</si>
  <si>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</si>
  <si>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</si>
  <si>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</si>
  <si>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</si>
  <si>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</si>
  <si>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</si>
  <si>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</si>
  <si>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</si>
  <si>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</si>
  <si>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</si>
  <si>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</si>
  <si>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</si>
  <si>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</si>
  <si>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</si>
  <si>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</si>
  <si>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</si>
  <si>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</si>
  <si>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</si>
  <si>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</si>
  <si>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</si>
  <si>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</si>
  <si>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</si>
  <si>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</si>
  <si>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</si>
  <si>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</si>
  <si>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</si>
  <si>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</si>
  <si>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</si>
  <si>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</si>
  <si>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</si>
  <si>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</si>
  <si>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</si>
  <si>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</si>
  <si>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</si>
  <si>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</si>
  <si>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</si>
  <si>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</si>
  <si>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</si>
  <si>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</si>
  <si>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</si>
  <si>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</si>
  <si>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</si>
  <si>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</si>
  <si>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</si>
  <si>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</si>
  <si>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</si>
  <si>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</si>
  <si>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</si>
  <si>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</si>
  <si>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</si>
  <si>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</si>
  <si>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</si>
  <si>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</si>
  <si>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</si>
  <si>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</si>
  <si>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</si>
  <si>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</si>
  <si>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</si>
  <si>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</si>
  <si>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</si>
  <si>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</si>
  <si>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</si>
  <si>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</si>
  <si>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</si>
  <si>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</si>
  <si>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</si>
  <si>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</si>
  <si>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</si>
  <si>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</si>
  <si>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</si>
  <si>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</si>
  <si>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</si>
  <si>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</si>
  <si>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</si>
  <si>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</si>
  <si>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</si>
  <si>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</si>
  <si>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</si>
  <si>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</si>
  <si>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</si>
  <si>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</si>
  <si>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</si>
  <si>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</si>
  <si>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</si>
  <si>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</si>
  <si>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</si>
  <si>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</si>
  <si>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</si>
  <si>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</si>
  <si>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</si>
  <si>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</si>
  <si>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</si>
  <si>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</si>
  <si>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</si>
  <si>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</si>
  <si>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</si>
  <si>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</si>
  <si>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</si>
  <si>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</si>
  <si>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</si>
  <si>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</si>
  <si>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</si>
  <si>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</si>
  <si>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</si>
  <si>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</si>
  <si>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</si>
  <si>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</si>
  <si>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</si>
  <si>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</si>
  <si>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</si>
  <si>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</si>
  <si>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</si>
  <si>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</si>
  <si>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</si>
  <si>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</si>
  <si>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</si>
  <si>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</si>
  <si>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</si>
  <si>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</si>
  <si>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</si>
  <si>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</si>
  <si>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</si>
  <si>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</si>
  <si>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</si>
  <si>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</si>
  <si>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</si>
  <si>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</si>
  <si>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</si>
  <si>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</si>
  <si>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</si>
  <si>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</si>
  <si>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</si>
  <si>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</si>
  <si>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</si>
  <si>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</si>
  <si>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</si>
  <si>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</si>
  <si>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</si>
  <si>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</si>
  <si>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</si>
  <si>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</si>
  <si>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</si>
  <si>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</si>
  <si>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</si>
  <si>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</si>
  <si>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</si>
  <si>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</si>
  <si>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</si>
  <si>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</si>
  <si>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</si>
  <si>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</si>
  <si>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</si>
  <si>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</si>
  <si>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</si>
  <si>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</si>
  <si>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</si>
  <si>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</si>
  <si>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</si>
  <si>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</si>
  <si>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</si>
  <si>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</si>
  <si>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</si>
  <si>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</si>
  <si>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</si>
  <si>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</si>
  <si>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</si>
  <si>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</si>
  <si>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</si>
  <si>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</si>
  <si>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</si>
  <si>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</si>
  <si>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</si>
  <si>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</si>
  <si>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</si>
  <si>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</si>
  <si>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</si>
  <si>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</si>
  <si>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</si>
  <si>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</si>
  <si>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</si>
  <si>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</si>
  <si>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</si>
  <si>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</si>
  <si>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</si>
  <si>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</si>
  <si>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</si>
  <si>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</si>
  <si>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</si>
  <si>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</si>
  <si>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</si>
  <si>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</si>
  <si>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</si>
  <si>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</si>
  <si>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</si>
  <si>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</si>
  <si>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</si>
  <si>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</si>
  <si>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</si>
  <si>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</si>
  <si>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</si>
  <si>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</si>
  <si>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</si>
  <si>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</si>
  <si>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</si>
  <si>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</si>
  <si>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</si>
  <si>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</si>
  <si>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</si>
  <si>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</si>
  <si>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</si>
  <si>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</si>
  <si>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</si>
  <si>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</si>
  <si>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</si>
  <si>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</si>
  <si>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</si>
  <si>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</si>
  <si>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</si>
  <si>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</si>
  <si>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</si>
  <si>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</si>
  <si>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</si>
  <si>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</si>
  <si>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</si>
  <si>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</si>
  <si>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</si>
  <si>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</si>
  <si>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</si>
  <si>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</si>
  <si>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</si>
  <si>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</si>
  <si>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</si>
  <si>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</si>
  <si>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</si>
  <si>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</si>
  <si>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</si>
  <si>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</si>
  <si>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</si>
  <si>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</si>
  <si>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</si>
  <si>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</si>
  <si>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</si>
  <si>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</si>
  <si>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</si>
  <si>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</si>
  <si>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</si>
  <si>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</si>
  <si>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</si>
  <si>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</si>
  <si>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</si>
  <si>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</si>
  <si>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</si>
  <si>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</si>
  <si>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</si>
  <si>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</si>
  <si>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</si>
  <si>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</si>
  <si>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</si>
  <si>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</si>
  <si>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</si>
  <si>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</si>
  <si>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</si>
  <si>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</si>
  <si>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</si>
  <si>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</si>
  <si>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</si>
  <si>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</si>
  <si>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</si>
  <si>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</si>
  <si>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</si>
  <si>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</si>
  <si>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</si>
  <si>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</si>
  <si>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</si>
  <si>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</si>
  <si>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</si>
  <si>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</si>
  <si>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</si>
  <si>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</si>
  <si>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</si>
  <si>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</si>
  <si>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</si>
  <si>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</si>
  <si>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</si>
  <si>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</si>
  <si>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</si>
  <si>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</si>
  <si>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</si>
  <si>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</si>
  <si>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</si>
  <si>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</si>
  <si>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</si>
  <si>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</si>
  <si>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</si>
  <si>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</si>
  <si>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</si>
  <si>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</si>
  <si>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</si>
  <si>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</si>
  <si>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</si>
  <si>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</si>
  <si>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</si>
  <si>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</si>
  <si>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</si>
  <si>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</si>
  <si>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</si>
  <si>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</si>
  <si>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</si>
  <si>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</si>
  <si>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</si>
  <si>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</si>
  <si>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</si>
  <si>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</si>
  <si>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</si>
  <si>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</si>
  <si>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</si>
  <si>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</si>
  <si>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</si>
  <si>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</si>
  <si>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</si>
  <si>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</si>
  <si>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</si>
  <si>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</si>
  <si>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</si>
  <si>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</si>
  <si>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</si>
  <si>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</si>
  <si>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</si>
  <si>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</si>
  <si>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</si>
  <si>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</si>
  <si>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</si>
  <si>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</si>
  <si>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</si>
  <si>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</si>
  <si>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</si>
  <si>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</si>
  <si>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</si>
  <si>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</si>
  <si>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</si>
  <si>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</si>
  <si>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</si>
  <si>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</si>
  <si>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</si>
  <si>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</si>
  <si>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</si>
  <si>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</si>
  <si>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</si>
  <si>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</si>
  <si>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</si>
  <si>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</si>
  <si>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</si>
  <si>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</si>
  <si>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</si>
  <si>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</si>
  <si>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</si>
  <si>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</si>
  <si>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</si>
  <si>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</si>
  <si>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</si>
  <si>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</si>
  <si>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</si>
  <si>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</si>
  <si>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</si>
  <si>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</si>
  <si>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</si>
  <si>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</si>
  <si>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</si>
  <si>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</si>
  <si>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</si>
  <si>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</si>
  <si>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</si>
  <si>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</si>
  <si>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</si>
  <si>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</si>
  <si>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</si>
  <si>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</si>
  <si>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</si>
  <si>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</si>
  <si>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</si>
  <si>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</si>
  <si>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</si>
  <si>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</si>
  <si>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</si>
  <si>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</si>
  <si>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</si>
  <si>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</si>
  <si>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</si>
  <si>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</si>
  <si>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</si>
  <si>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</si>
  <si>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</si>
  <si>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</si>
  <si>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</si>
  <si>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</si>
  <si>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</si>
  <si>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</si>
  <si>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</si>
  <si>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</si>
  <si>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</si>
  <si>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</si>
  <si>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</si>
  <si>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</si>
  <si>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</si>
  <si>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</si>
  <si>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</si>
  <si>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</si>
  <si>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</si>
  <si>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</si>
  <si>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</si>
  <si>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</si>
  <si>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</si>
  <si>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</si>
  <si>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</si>
  <si>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</si>
  <si>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</si>
  <si>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</si>
  <si>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</si>
  <si>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</si>
  <si>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</si>
  <si>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</si>
  <si>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</si>
  <si>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</si>
  <si>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</si>
  <si>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</si>
  <si>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</si>
  <si>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</si>
  <si>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</si>
  <si>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</si>
  <si>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</si>
  <si>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</si>
  <si>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</si>
  <si>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</si>
  <si>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</si>
  <si>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</si>
  <si>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</si>
  <si>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</si>
  <si>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</si>
  <si>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</si>
  <si>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</si>
  <si>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</si>
  <si>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</si>
  <si>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</si>
  <si>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</si>
  <si>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</si>
  <si>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</si>
  <si>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</si>
  <si>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</si>
  <si>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</si>
  <si>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</si>
  <si>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</si>
  <si>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</si>
  <si>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</si>
  <si>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</si>
  <si>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</si>
  <si>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</si>
  <si>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</si>
  <si>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</si>
  <si>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</si>
  <si>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</si>
  <si>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</si>
  <si>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</si>
  <si>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</si>
  <si>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</si>
  <si>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</si>
  <si>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</si>
  <si>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</si>
  <si>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</si>
  <si>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</si>
  <si>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</si>
  <si>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</si>
  <si>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</si>
  <si>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</si>
  <si>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</si>
  <si>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</si>
  <si>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</si>
  <si>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</si>
  <si>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</si>
  <si>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</si>
  <si>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</si>
  <si>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</si>
  <si>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</si>
  <si>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</si>
  <si>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</si>
  <si>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</si>
  <si>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</si>
  <si>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</si>
  <si>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</si>
  <si>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</si>
  <si>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</si>
  <si>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</si>
  <si>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</si>
  <si>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</si>
  <si>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</si>
  <si>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</si>
  <si>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</si>
  <si>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</si>
  <si>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</si>
  <si>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</si>
  <si>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</si>
  <si>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</si>
  <si>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</si>
  <si>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</si>
  <si>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</si>
  <si>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</si>
  <si>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</si>
  <si>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</si>
  <si>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</si>
  <si>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</si>
  <si>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</si>
  <si>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</si>
  <si>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</si>
  <si>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</si>
  <si>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</si>
  <si>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</si>
  <si>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</si>
  <si>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</si>
  <si>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</si>
  <si>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</si>
  <si>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</si>
  <si>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</si>
  <si>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</si>
  <si>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</si>
  <si>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</si>
  <si>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</si>
  <si>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</si>
  <si>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</si>
  <si>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</si>
  <si>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</si>
  <si>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</si>
  <si>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</si>
  <si>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</si>
  <si>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</si>
  <si>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</si>
  <si>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</si>
  <si>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</si>
  <si>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</si>
  <si>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</si>
  <si>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</si>
  <si>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</si>
  <si>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</si>
  <si>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</si>
  <si>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</si>
  <si>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</si>
  <si>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</si>
  <si>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</si>
  <si>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</si>
  <si>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</si>
  <si>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</si>
  <si>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</si>
  <si>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</si>
  <si>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</si>
  <si>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</si>
  <si>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</si>
  <si>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</si>
  <si>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</si>
  <si>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</si>
  <si>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</si>
  <si>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</si>
  <si>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</si>
  <si>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</si>
  <si>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</si>
  <si>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</si>
  <si>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</si>
  <si>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</si>
  <si>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</si>
  <si>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</si>
  <si>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</si>
  <si>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</si>
  <si>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</si>
  <si>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</si>
  <si>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</si>
  <si>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</si>
  <si>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</si>
  <si>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</si>
  <si>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</si>
  <si>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</si>
  <si>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</si>
  <si>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</si>
  <si>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</si>
  <si>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</si>
  <si>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</si>
  <si>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</si>
  <si>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</si>
  <si>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</si>
  <si>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</si>
  <si>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</si>
  <si>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</si>
  <si>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</si>
  <si>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</si>
  <si>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</si>
  <si>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</si>
  <si>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</si>
  <si>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</si>
  <si>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</si>
  <si>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</si>
  <si>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</si>
  <si>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</si>
  <si>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</si>
  <si>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</si>
  <si>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</si>
  <si>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</si>
  <si>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</si>
  <si>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</si>
  <si>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</si>
  <si>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</si>
  <si>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</si>
  <si>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</si>
  <si>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</si>
  <si>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</si>
  <si>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</si>
  <si>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</si>
  <si>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</si>
  <si>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</si>
  <si>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</si>
  <si>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</si>
  <si>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</si>
  <si>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</si>
  <si>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</si>
  <si>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</si>
  <si>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</si>
  <si>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</si>
  <si>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</si>
  <si>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</si>
  <si>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</si>
  <si>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</si>
  <si>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</si>
  <si>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</si>
  <si>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</si>
  <si>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</si>
  <si>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</si>
  <si>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</si>
  <si>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</si>
  <si>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</si>
  <si>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</si>
  <si>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</si>
  <si>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</si>
  <si>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</si>
  <si>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</si>
  <si>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</si>
  <si>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</si>
  <si>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</si>
  <si>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</si>
  <si>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</si>
  <si>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</si>
  <si>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</si>
  <si>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</si>
  <si>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</si>
  <si>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</si>
  <si>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</si>
  <si>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</si>
  <si>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</si>
  <si>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</si>
  <si>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</si>
  <si>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</si>
  <si>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</si>
  <si>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</si>
  <si>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</si>
  <si>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</si>
  <si>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</si>
  <si>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</si>
  <si>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</si>
  <si>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</si>
  <si>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</si>
  <si>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</si>
  <si>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</si>
  <si>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</si>
  <si>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</si>
  <si>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</si>
  <si>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</si>
  <si>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</si>
  <si>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</si>
  <si>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</si>
  <si>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</si>
  <si>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</si>
  <si>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</si>
  <si>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</si>
  <si>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</si>
  <si>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</si>
  <si>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</si>
  <si>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</si>
  <si>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</si>
  <si>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</si>
  <si>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</si>
  <si>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</si>
  <si>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</si>
  <si>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</si>
  <si>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</si>
  <si>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</si>
  <si>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</si>
  <si>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</si>
  <si>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</si>
  <si>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</si>
  <si>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</si>
  <si>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</si>
  <si>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</si>
  <si>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</si>
  <si>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</si>
  <si>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</si>
  <si>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</si>
  <si>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</si>
  <si>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</si>
  <si>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</si>
  <si>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</si>
  <si>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</si>
  <si>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</si>
  <si>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</si>
  <si>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</si>
  <si>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</si>
  <si>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</si>
  <si>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</si>
  <si>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</si>
  <si>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</si>
  <si>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</si>
  <si>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</si>
  <si>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</si>
  <si>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</si>
  <si>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</si>
  <si>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</si>
  <si>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</si>
  <si>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</si>
  <si>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</si>
  <si>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</si>
  <si>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</si>
  <si>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</si>
  <si>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</si>
  <si>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</si>
  <si>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</si>
  <si>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</si>
  <si>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</si>
  <si>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</si>
  <si>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</si>
  <si>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</si>
  <si>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</si>
  <si>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</si>
  <si>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</si>
  <si>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</si>
  <si>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</si>
  <si>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</si>
  <si>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</si>
  <si>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</si>
  <si>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</si>
  <si>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</si>
  <si>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</si>
  <si>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</si>
  <si>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</si>
  <si>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</si>
  <si>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</si>
  <si>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</si>
  <si>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</si>
  <si>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</si>
  <si>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</si>
  <si>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</si>
  <si>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</si>
  <si>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</si>
  <si>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</si>
  <si>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</si>
  <si>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</si>
  <si>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</si>
  <si>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</si>
  <si>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</si>
  <si>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</si>
  <si>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</si>
  <si>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</si>
  <si>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</si>
  <si>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</si>
  <si>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</si>
  <si>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</si>
  <si>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</si>
  <si>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</si>
  <si>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</si>
  <si>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</si>
  <si>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</si>
  <si>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</si>
  <si>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</si>
  <si>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</si>
  <si>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</si>
  <si>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</si>
  <si>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</si>
  <si>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</si>
  <si>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</si>
  <si>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</si>
  <si>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</si>
  <si>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</si>
  <si>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</si>
  <si>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</si>
  <si>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</si>
  <si>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</si>
  <si>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</si>
  <si>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</si>
  <si>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</si>
  <si>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</si>
  <si>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</si>
  <si>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</si>
  <si>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</si>
  <si>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</si>
  <si>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</si>
  <si>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</si>
  <si>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</si>
  <si>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</si>
  <si>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</si>
  <si>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</si>
  <si>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</si>
  <si>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</si>
  <si>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</si>
  <si>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</si>
  <si>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</si>
  <si>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</si>
  <si>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</si>
  <si>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</si>
  <si>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</si>
  <si>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</si>
  <si>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</si>
  <si>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</si>
  <si>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</si>
  <si>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</si>
  <si>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</si>
  <si>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</si>
  <si>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</si>
  <si>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</si>
  <si>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</si>
  <si>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</si>
  <si>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</si>
  <si>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</si>
  <si>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</si>
  <si>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</si>
  <si>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</si>
  <si>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</si>
  <si>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</si>
  <si>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</si>
  <si>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</si>
  <si>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</si>
  <si>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</si>
  <si>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</si>
  <si>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</si>
  <si>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</si>
  <si>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</si>
  <si>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</si>
  <si>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</si>
  <si>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</si>
  <si>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</si>
  <si>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</si>
  <si>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</si>
  <si>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</si>
  <si>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</si>
  <si>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</si>
  <si>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</si>
  <si>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</si>
  <si>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</si>
  <si>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</si>
  <si>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</si>
  <si>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</si>
  <si>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</si>
  <si>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</si>
  <si>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</si>
  <si>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</si>
  <si>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</si>
  <si>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</si>
  <si>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</si>
  <si>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</si>
  <si>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</si>
  <si>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</si>
  <si>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</si>
  <si>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</si>
  <si>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</si>
  <si>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</si>
  <si>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</si>
  <si>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</si>
  <si>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</si>
  <si>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</si>
  <si>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</si>
  <si>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</si>
  <si>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</si>
  <si>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</si>
  <si>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</si>
  <si>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</si>
  <si>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</si>
  <si>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</si>
  <si>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</si>
  <si>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</si>
  <si>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</si>
  <si>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</si>
  <si>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</si>
  <si>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</si>
  <si>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</si>
  <si>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</si>
  <si>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</si>
  <si>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</si>
  <si>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</si>
  <si>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</si>
  <si>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</si>
  <si>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</si>
  <si>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</si>
  <si>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</si>
  <si>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</si>
  <si>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</si>
  <si>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</si>
  <si>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</si>
  <si>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</si>
  <si>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</si>
  <si>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</si>
  <si>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</si>
  <si>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</si>
  <si>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</si>
  <si>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</si>
  <si>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</si>
  <si>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</si>
  <si>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</si>
  <si>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</si>
  <si>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</si>
  <si>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</si>
  <si>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</si>
  <si>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</si>
  <si>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</si>
  <si>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</si>
  <si>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</si>
  <si>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</si>
  <si>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</si>
  <si>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</si>
  <si>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</si>
  <si>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</si>
  <si>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</si>
  <si>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</si>
  <si>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</si>
  <si>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</si>
  <si>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</si>
  <si>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</si>
  <si>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</si>
  <si>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</si>
  <si>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</si>
  <si>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</si>
  <si>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</si>
  <si>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</si>
  <si>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</si>
  <si>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</si>
  <si>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</si>
  <si>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</si>
  <si>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</si>
  <si>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</si>
  <si>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</si>
  <si>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</si>
  <si>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</si>
  <si>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</si>
  <si>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</si>
  <si>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</si>
  <si>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</si>
  <si>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</si>
  <si>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</si>
  <si>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</si>
  <si>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</si>
  <si>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</si>
  <si>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</si>
  <si>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</si>
  <si>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</si>
  <si>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</si>
  <si>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</si>
  <si>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</si>
  <si>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</si>
  <si>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</si>
  <si>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</si>
  <si>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</si>
  <si>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</si>
  <si>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</si>
  <si>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</si>
  <si>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</si>
  <si>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</si>
  <si>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</si>
  <si>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</si>
  <si>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</si>
  <si>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</si>
  <si>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</si>
  <si>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</si>
  <si>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</si>
  <si>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</si>
  <si>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</si>
  <si>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</si>
  <si>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</si>
  <si>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</si>
  <si>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</si>
  <si>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</si>
  <si>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</si>
  <si>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</si>
  <si>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</si>
  <si>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</si>
  <si>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</si>
  <si>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</si>
  <si>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</si>
  <si>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</si>
  <si>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</si>
  <si>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</si>
  <si>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</si>
  <si>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</si>
  <si>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</si>
  <si>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</si>
  <si>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</si>
  <si>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</si>
  <si>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</si>
  <si>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</si>
  <si>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</si>
  <si>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</si>
  <si>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</si>
  <si>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</si>
  <si>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</si>
  <si>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</si>
  <si>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</si>
  <si>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</si>
  <si>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</si>
  <si>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</si>
  <si>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</si>
  <si>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</si>
  <si>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</si>
  <si>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</si>
  <si>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</si>
  <si>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</si>
  <si>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</si>
  <si>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</si>
  <si>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</si>
  <si>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</si>
  <si>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</si>
  <si>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</si>
  <si>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</si>
  <si>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</si>
  <si>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</si>
  <si>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</si>
  <si>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</si>
  <si>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</si>
  <si>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</si>
  <si>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</si>
  <si>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</si>
  <si>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</si>
  <si>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</si>
  <si>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</si>
  <si>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</si>
  <si>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</si>
  <si>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</si>
  <si>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</si>
  <si>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</si>
  <si>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</si>
  <si>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</si>
  <si>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</si>
  <si>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</si>
  <si>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</si>
  <si>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</si>
  <si>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</si>
  <si>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</si>
  <si>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</si>
  <si>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</si>
  <si>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</si>
  <si>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</si>
  <si>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</si>
  <si>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</si>
  <si>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</si>
  <si>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</si>
  <si>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</si>
  <si>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</si>
  <si>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</si>
  <si>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</si>
  <si>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</si>
  <si>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</si>
  <si>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</si>
  <si>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</si>
  <si>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</si>
  <si>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</si>
  <si>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</si>
  <si>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</si>
  <si>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</si>
  <si>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</si>
  <si>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</si>
  <si>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</si>
  <si>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</si>
  <si>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</si>
  <si>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</si>
  <si>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</si>
  <si>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</si>
  <si>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</si>
  <si>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</si>
  <si>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</si>
  <si>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</si>
  <si>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</si>
  <si>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</si>
  <si>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</si>
  <si>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</si>
  <si>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</si>
  <si>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</si>
  <si>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</si>
  <si>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</si>
  <si>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</si>
  <si>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</si>
  <si>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</si>
  <si>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</si>
  <si>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</si>
  <si>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</si>
  <si>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</si>
  <si>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</si>
  <si>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</si>
  <si>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</si>
  <si>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</si>
  <si>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</si>
  <si>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</si>
  <si>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</si>
  <si>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</si>
  <si>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</si>
  <si>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</si>
  <si>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</si>
  <si>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</si>
  <si>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</si>
  <si>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</si>
  <si>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</si>
  <si>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</si>
  <si>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</si>
  <si>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</si>
  <si>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</si>
  <si>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</si>
  <si>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</si>
  <si>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</si>
  <si>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</si>
  <si>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</si>
  <si>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</si>
  <si>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</si>
  <si>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</si>
  <si>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</si>
  <si>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</si>
  <si>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</si>
  <si>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</si>
  <si>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</si>
  <si>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</si>
  <si>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</si>
  <si>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</si>
  <si>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</si>
  <si>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</si>
  <si>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</si>
  <si>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</si>
  <si>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</si>
  <si>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</si>
  <si>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</si>
  <si>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</si>
  <si>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</si>
  <si>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</si>
  <si>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</si>
  <si>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</si>
  <si>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</si>
  <si>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</si>
  <si>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</si>
  <si>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</si>
  <si>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</si>
  <si>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</si>
  <si>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</si>
  <si>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</si>
  <si>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</si>
  <si>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</si>
  <si>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</si>
  <si>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</si>
  <si>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</si>
  <si>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</si>
  <si>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</si>
  <si>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</si>
  <si>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</si>
  <si>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</si>
  <si>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</si>
  <si>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</si>
  <si>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</si>
  <si>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</si>
  <si>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</si>
  <si>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</si>
  <si>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</si>
  <si>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</si>
  <si>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</si>
  <si>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</si>
  <si>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</si>
  <si>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</si>
  <si>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</si>
  <si>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</si>
  <si>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</si>
  <si>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</si>
  <si>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</si>
  <si>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</si>
  <si>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</si>
  <si>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</si>
  <si>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</si>
  <si>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</si>
  <si>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</si>
  <si>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</si>
  <si>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</si>
  <si>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</si>
  <si>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</si>
  <si>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</si>
  <si>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</si>
  <si>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</si>
  <si>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</si>
  <si>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</si>
  <si>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</si>
  <si>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</si>
  <si>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</si>
  <si>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</si>
  <si>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</si>
  <si>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</si>
  <si>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</si>
  <si>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</si>
  <si>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</si>
  <si>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</si>
  <si>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</si>
  <si>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</si>
  <si>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</si>
  <si>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</si>
  <si>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</si>
  <si>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</si>
  <si>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</si>
  <si>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</si>
  <si>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</si>
  <si>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</si>
  <si>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</si>
  <si>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</si>
  <si>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</si>
  <si>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</si>
  <si>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</si>
  <si>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</si>
  <si>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</si>
  <si>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</si>
  <si>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</si>
  <si>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</si>
  <si>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</si>
  <si>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</si>
  <si>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</si>
  <si>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</si>
  <si>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</si>
  <si>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</si>
  <si>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</si>
  <si>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</si>
  <si>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</si>
  <si>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</si>
  <si>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</si>
  <si>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</si>
  <si>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</si>
  <si>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</si>
  <si>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</si>
  <si>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</si>
  <si>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</si>
  <si>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</si>
  <si>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</si>
  <si>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</si>
  <si>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</si>
  <si>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</si>
  <si>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</si>
  <si>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</si>
  <si>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</si>
  <si>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</si>
  <si>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</si>
  <si>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</si>
  <si>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</si>
  <si>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</si>
  <si>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</si>
  <si>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</si>
  <si>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</si>
  <si>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</si>
  <si>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</si>
  <si>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</si>
  <si>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</si>
  <si>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</si>
  <si>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</si>
  <si>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</si>
  <si>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</si>
  <si>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</si>
  <si>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</si>
  <si>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</si>
  <si>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</si>
  <si>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</si>
  <si>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</si>
  <si>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</si>
  <si>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</si>
  <si>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</si>
  <si>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</si>
  <si>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</si>
  <si>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</si>
  <si>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</si>
  <si>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</si>
  <si>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</si>
  <si>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</si>
  <si>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</si>
  <si>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</si>
  <si>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</si>
  <si>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</si>
  <si>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</si>
  <si>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</si>
  <si>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</si>
  <si>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</si>
  <si>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</si>
  <si>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</si>
  <si>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</si>
  <si>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</si>
  <si>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</si>
  <si>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</si>
  <si>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</si>
  <si>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</si>
  <si>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</si>
  <si>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</si>
  <si>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</si>
  <si>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</si>
  <si>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</si>
  <si>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</si>
  <si>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</si>
  <si>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</si>
  <si>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</si>
  <si>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</si>
  <si>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</si>
  <si>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</si>
  <si>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</si>
  <si>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</si>
  <si>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</si>
  <si>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</si>
  <si>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</si>
  <si>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</si>
  <si>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</si>
  <si>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</si>
  <si>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</si>
  <si>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</si>
  <si>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</si>
  <si>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</si>
  <si>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</si>
  <si>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</si>
  <si>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</si>
  <si>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</si>
  <si>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</si>
  <si>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</si>
  <si>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</si>
  <si>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</si>
  <si>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</si>
  <si>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</si>
  <si>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</si>
  <si>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</si>
  <si>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</si>
  <si>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</si>
  <si>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</si>
  <si>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</si>
  <si>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</si>
  <si>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</si>
  <si>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</si>
  <si>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</si>
  <si>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</si>
  <si>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</si>
  <si>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</si>
  <si>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</si>
  <si>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</si>
  <si>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</si>
  <si>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</si>
  <si>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</si>
  <si>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</si>
  <si>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</si>
  <si>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</si>
  <si>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</si>
  <si>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</si>
  <si>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</si>
  <si>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</si>
  <si>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</si>
  <si>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</si>
  <si>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</si>
  <si>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</si>
  <si>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</si>
  <si>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</si>
  <si>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</si>
  <si>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</si>
  <si>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</si>
  <si>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</si>
  <si>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</si>
  <si>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</si>
  <si>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</si>
  <si>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</si>
  <si>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</si>
  <si>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</si>
  <si>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</si>
  <si>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</si>
  <si>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</si>
  <si>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</si>
  <si>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</si>
  <si>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</si>
  <si>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</si>
  <si>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</si>
  <si>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</si>
  <si>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</si>
  <si>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</si>
  <si>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</si>
  <si>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</si>
  <si>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</si>
  <si>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</si>
  <si>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</si>
  <si>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</si>
  <si>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</si>
  <si>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</si>
  <si>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</si>
  <si>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</si>
  <si>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</si>
  <si>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</si>
  <si>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</si>
  <si>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</si>
  <si>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</si>
  <si>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</si>
  <si>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</si>
  <si>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</si>
  <si>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</si>
  <si>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</si>
  <si>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</si>
  <si>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</si>
  <si>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</si>
  <si>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</si>
  <si>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</si>
  <si>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</si>
  <si>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</si>
  <si>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</si>
  <si>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</si>
  <si>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</si>
  <si>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</si>
  <si>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</si>
  <si>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</si>
  <si>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</si>
  <si>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</si>
  <si>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</si>
  <si>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</si>
  <si>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</si>
  <si>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</si>
  <si>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</si>
  <si>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</si>
  <si>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</si>
  <si>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</si>
  <si>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</si>
  <si>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</si>
  <si>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</si>
  <si>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</si>
  <si>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</si>
  <si>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</si>
  <si>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</si>
  <si>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</si>
  <si>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</si>
  <si>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</si>
  <si>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</si>
  <si>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</si>
  <si>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</si>
  <si>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</si>
  <si>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</si>
  <si>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</si>
  <si>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</si>
  <si>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</si>
  <si>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</si>
  <si>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</si>
  <si>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</si>
  <si>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</si>
  <si>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</si>
  <si>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</si>
  <si>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</si>
  <si>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</si>
  <si>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</si>
  <si>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</si>
  <si>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</si>
  <si>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</si>
  <si>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</si>
  <si>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</si>
  <si>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</si>
  <si>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</si>
  <si>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</si>
  <si>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</si>
  <si>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</si>
  <si>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</si>
  <si>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</si>
  <si>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</si>
  <si>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</si>
  <si>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</si>
  <si>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</si>
  <si>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</si>
  <si>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</si>
  <si>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</si>
  <si>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</si>
  <si>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</si>
  <si>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</si>
  <si>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</si>
  <si>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</si>
  <si>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</si>
  <si>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</si>
  <si>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</si>
  <si>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</si>
  <si>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</si>
  <si>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</si>
  <si>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</si>
  <si>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</si>
  <si>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</si>
  <si>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</si>
  <si>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</si>
  <si>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</si>
  <si>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</si>
  <si>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</si>
  <si>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</si>
  <si>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</si>
  <si>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</si>
  <si>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</si>
  <si>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</si>
  <si>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</si>
  <si>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</si>
  <si>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</si>
  <si>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</si>
  <si>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</si>
  <si>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</si>
  <si>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</si>
  <si>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</si>
  <si>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</si>
  <si>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</si>
  <si>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</si>
  <si>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</si>
  <si>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</si>
  <si>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</si>
  <si>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</si>
  <si>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</si>
  <si>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</si>
  <si>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</si>
  <si>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</si>
  <si>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</si>
  <si>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</si>
  <si>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</si>
  <si>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</si>
  <si>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</si>
  <si>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</si>
  <si>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</si>
  <si>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</si>
  <si>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</si>
  <si>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</si>
  <si>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</si>
  <si>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</si>
  <si>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</si>
  <si>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</si>
  <si>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</si>
  <si>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</si>
  <si>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</si>
  <si>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</si>
  <si>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</si>
  <si>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</si>
  <si>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</si>
  <si>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</si>
  <si>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</si>
  <si>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</si>
  <si>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</si>
  <si>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</si>
  <si>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</si>
  <si>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</si>
  <si>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</si>
  <si>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</si>
  <si>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</si>
  <si>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</si>
  <si>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</si>
  <si>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</si>
  <si>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</si>
  <si>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</si>
  <si>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</si>
  <si>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</si>
  <si>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</si>
  <si>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</si>
  <si>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</si>
  <si>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</si>
  <si>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</si>
  <si>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</si>
  <si>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</si>
  <si>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</si>
  <si>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</si>
  <si>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</si>
  <si>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</si>
  <si>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</si>
  <si>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</si>
  <si>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</si>
  <si>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</si>
  <si>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</si>
  <si>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</si>
  <si>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</si>
  <si>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</si>
  <si>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</si>
  <si>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</si>
  <si>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</si>
  <si>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</si>
  <si>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</si>
  <si>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</si>
  <si>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</si>
  <si>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</si>
  <si>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</si>
  <si>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</si>
  <si>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</si>
  <si>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</si>
  <si>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</si>
  <si>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</si>
  <si>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</si>
  <si>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</si>
  <si>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</si>
  <si>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</si>
  <si>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</si>
  <si>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</si>
  <si>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</si>
  <si>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</si>
  <si>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</si>
  <si>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</si>
  <si>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</si>
  <si>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</si>
  <si>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</si>
  <si>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</si>
  <si>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</si>
  <si>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</si>
  <si>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</si>
  <si>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</si>
  <si>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</si>
  <si>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</si>
  <si>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</si>
  <si>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</si>
  <si>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</si>
  <si>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</si>
  <si>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</si>
  <si>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</si>
  <si>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</si>
  <si>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</si>
  <si>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</si>
  <si>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</si>
  <si>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</si>
  <si>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</si>
  <si>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</si>
  <si>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</si>
  <si>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</si>
  <si>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</si>
  <si>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</si>
  <si>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</si>
  <si>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</si>
  <si>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</si>
  <si>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</si>
  <si>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</si>
  <si>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</si>
  <si>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</si>
  <si>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</si>
  <si>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</si>
  <si>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</si>
  <si>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</si>
  <si>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</si>
  <si>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</si>
  <si>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</si>
  <si>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</si>
  <si>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</si>
  <si>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</si>
  <si>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</si>
  <si>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</si>
  <si>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</si>
  <si>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</si>
  <si>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</si>
  <si>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</si>
  <si>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</si>
  <si>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</si>
  <si>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</si>
  <si>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</si>
  <si>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</si>
  <si>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</si>
  <si>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</si>
  <si>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</si>
  <si>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</si>
  <si>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</si>
  <si>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</si>
  <si>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</si>
  <si>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</si>
  <si>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</si>
  <si>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</si>
  <si>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</si>
  <si>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</si>
  <si>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</si>
  <si>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</si>
  <si>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</si>
  <si>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</si>
  <si>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</si>
  <si>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</si>
  <si>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</si>
  <si>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</si>
  <si>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</si>
  <si>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</si>
  <si>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</si>
  <si>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</si>
  <si>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</si>
  <si>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</si>
  <si>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</si>
  <si>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</si>
  <si>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</si>
  <si>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</si>
  <si>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</si>
  <si>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</si>
  <si>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</si>
  <si>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</si>
  <si>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</si>
  <si>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</si>
  <si>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</si>
  <si>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</si>
  <si>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</si>
  <si>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</si>
  <si>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</si>
  <si>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</si>
  <si>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</si>
  <si>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</si>
  <si>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</si>
  <si>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</si>
  <si>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</si>
  <si>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</si>
  <si>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</si>
  <si>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</si>
  <si>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</si>
  <si>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</si>
  <si>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</si>
  <si>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</si>
  <si>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</si>
  <si>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</si>
  <si>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</si>
  <si>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</si>
  <si>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</si>
  <si>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</si>
  <si>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</si>
  <si>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</si>
  <si>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</si>
  <si>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</si>
  <si>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</si>
  <si>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</si>
  <si>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</si>
  <si>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</si>
  <si>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</si>
  <si>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</si>
  <si>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</si>
  <si>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</si>
  <si>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</si>
  <si>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</si>
  <si>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</si>
  <si>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</si>
  <si>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</si>
  <si>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</si>
  <si>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</si>
  <si>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</si>
  <si>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</si>
  <si>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</si>
  <si>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</si>
  <si>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</si>
  <si>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</si>
  <si>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</si>
  <si>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</si>
  <si>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</si>
  <si>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</si>
  <si>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</si>
  <si>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</si>
  <si>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</si>
  <si>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</si>
  <si>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</si>
  <si>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</si>
  <si>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</si>
  <si>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</si>
  <si>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</si>
  <si>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</si>
  <si>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</si>
  <si>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</si>
  <si>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</si>
  <si>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</si>
  <si>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</si>
  <si>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</si>
  <si>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</si>
  <si>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</si>
  <si>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</si>
  <si>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</si>
  <si>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</si>
  <si>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</si>
  <si>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</si>
  <si>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</si>
  <si>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</si>
  <si>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</si>
  <si>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</si>
  <si>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</si>
  <si>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</si>
  <si>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</si>
  <si>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</si>
  <si>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</si>
  <si>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</si>
  <si>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</si>
  <si>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</si>
  <si>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</si>
  <si>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</si>
  <si>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</si>
  <si>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</si>
  <si>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</si>
  <si>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</si>
  <si>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</si>
  <si>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</si>
  <si>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</si>
  <si>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</si>
  <si>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</si>
  <si>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</si>
  <si>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</si>
  <si>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</si>
  <si>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</si>
  <si>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</si>
  <si>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</si>
  <si>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</si>
  <si>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</si>
  <si>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</si>
  <si>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</si>
  <si>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</si>
  <si>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</si>
  <si>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</si>
  <si>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</si>
  <si>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</si>
  <si>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</si>
  <si>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</si>
  <si>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</si>
  <si>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</si>
  <si>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</si>
  <si>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</si>
  <si>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</si>
  <si>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</si>
  <si>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</si>
  <si>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</si>
  <si>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</si>
  <si>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</si>
  <si>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</si>
  <si>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</si>
  <si>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</si>
  <si>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</si>
  <si>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</si>
  <si>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</si>
  <si>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</si>
  <si>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</si>
  <si>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</si>
  <si>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</si>
  <si>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</si>
  <si>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</si>
  <si>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</si>
  <si>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</si>
  <si>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</si>
  <si>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</si>
  <si>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</si>
  <si>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</si>
  <si>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</si>
  <si>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</si>
  <si>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</si>
  <si>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</si>
  <si>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</si>
  <si>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</si>
  <si>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</si>
  <si>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</si>
  <si>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</si>
  <si>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</si>
  <si>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</si>
  <si>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</si>
  <si>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</si>
  <si>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</si>
  <si>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</si>
  <si>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</si>
  <si>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</si>
  <si>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</si>
  <si>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</si>
  <si>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</si>
  <si>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</si>
  <si>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</si>
  <si>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</si>
  <si>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</si>
  <si>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</si>
  <si>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</si>
  <si>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</si>
  <si>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</si>
  <si>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</si>
  <si>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</si>
  <si>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</si>
  <si>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</si>
  <si>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</si>
  <si>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</si>
  <si>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</si>
  <si>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</si>
  <si>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</si>
  <si>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</si>
  <si>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</si>
  <si>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</si>
  <si>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</si>
  <si>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</si>
  <si>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</si>
  <si>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</si>
  <si>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</si>
  <si>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</si>
  <si>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</si>
  <si>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</si>
  <si>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</si>
  <si>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</si>
  <si>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</si>
  <si>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</si>
  <si>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</si>
  <si>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</si>
  <si>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</si>
  <si>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</si>
  <si>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</si>
  <si>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</si>
  <si>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</si>
  <si>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</si>
  <si>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</si>
  <si>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</si>
  <si>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</si>
  <si>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</si>
  <si>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</si>
  <si>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</si>
  <si>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</si>
  <si>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</si>
  <si>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</si>
  <si>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</si>
  <si>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</si>
  <si>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</si>
  <si>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</si>
  <si>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</si>
  <si>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</si>
  <si>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</si>
  <si>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</si>
  <si>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</si>
  <si>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</si>
  <si>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</si>
  <si>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</si>
  <si>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</si>
  <si>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</si>
  <si>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</si>
  <si>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</si>
  <si>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</si>
  <si>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</si>
  <si>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</si>
  <si>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</si>
  <si>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</si>
  <si>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</si>
  <si>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</si>
  <si>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</si>
  <si>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</si>
  <si>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</si>
  <si>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</si>
  <si>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</si>
  <si>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</si>
  <si>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</si>
  <si>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</si>
  <si>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</si>
  <si>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</si>
  <si>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</si>
  <si>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</si>
  <si>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</si>
  <si>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</si>
  <si>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</si>
  <si>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</si>
  <si>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</si>
  <si>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</si>
  <si>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</si>
  <si>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</si>
  <si>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</si>
  <si>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</si>
  <si>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</si>
  <si>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</si>
  <si>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</si>
  <si>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</si>
  <si>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</si>
  <si>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</si>
  <si>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</si>
  <si>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</si>
  <si>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</si>
  <si>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</si>
  <si>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</si>
  <si>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</si>
  <si>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</si>
  <si>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</si>
  <si>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</si>
  <si>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</si>
  <si>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</si>
  <si>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</si>
  <si>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</si>
  <si>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</si>
  <si>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</si>
  <si>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</si>
  <si>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</si>
  <si>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</si>
  <si>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</si>
  <si>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</si>
  <si>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</si>
  <si>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</si>
  <si>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</si>
  <si>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</si>
  <si>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</si>
  <si>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</si>
  <si>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</si>
  <si>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</si>
  <si>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</si>
  <si>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</si>
  <si>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</si>
  <si>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</si>
  <si>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</si>
  <si>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</si>
  <si>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</si>
  <si>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</si>
  <si>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</si>
  <si>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</si>
  <si>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</si>
  <si>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</si>
  <si>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</si>
  <si>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</si>
  <si>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</si>
  <si>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</si>
  <si>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</si>
  <si>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</si>
  <si>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</si>
  <si>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</si>
  <si>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</si>
  <si>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</si>
  <si>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</si>
  <si>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</si>
  <si>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</si>
  <si>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</si>
  <si>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</si>
  <si>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</si>
  <si>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</si>
  <si>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</si>
  <si>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</si>
  <si>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</si>
  <si>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</si>
  <si>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</si>
  <si>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</si>
  <si>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</si>
  <si>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</si>
  <si>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</si>
  <si>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</si>
  <si>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</si>
  <si>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</si>
  <si>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</si>
  <si>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</si>
  <si>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</si>
  <si>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</si>
  <si>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</si>
  <si>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</si>
  <si>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</si>
  <si>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</si>
  <si>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</si>
  <si>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</si>
  <si>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</si>
  <si>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</si>
  <si>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</si>
  <si>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</si>
  <si>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</si>
  <si>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</si>
  <si>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</si>
  <si>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</si>
  <si>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</si>
  <si>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</si>
  <si>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</si>
  <si>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</si>
  <si>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</si>
  <si>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</si>
  <si>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</si>
  <si>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</si>
  <si>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</si>
  <si>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</si>
  <si>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</si>
  <si>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</si>
  <si>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</si>
  <si>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</si>
  <si>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</si>
  <si>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</si>
  <si>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</si>
  <si>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</si>
  <si>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</si>
  <si>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</si>
  <si>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</si>
  <si>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</si>
  <si>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</si>
  <si>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</si>
  <si>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</si>
  <si>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</si>
  <si>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</si>
  <si>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</si>
  <si>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</si>
  <si>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</si>
  <si>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</si>
  <si>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</si>
  <si>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</si>
  <si>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</si>
  <si>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</si>
  <si>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</si>
  <si>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</si>
  <si>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</si>
  <si>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</si>
  <si>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</si>
  <si>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</si>
  <si>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</si>
  <si>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</si>
  <si>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</si>
  <si>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</si>
  <si>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</si>
  <si>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</si>
  <si>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</si>
  <si>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</si>
  <si>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</si>
  <si>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</si>
  <si>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</si>
  <si>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</si>
  <si>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</si>
  <si>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</si>
  <si>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</si>
  <si>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</si>
  <si>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</si>
  <si>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</si>
  <si>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</si>
  <si>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</si>
  <si>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</si>
  <si>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</si>
  <si>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</si>
  <si>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</si>
  <si>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</si>
  <si>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</si>
  <si>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</si>
  <si>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</si>
  <si>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</si>
  <si>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</si>
  <si>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</si>
  <si>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</si>
  <si>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</si>
  <si>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</si>
  <si>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</si>
  <si>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</si>
  <si>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</si>
  <si>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</si>
  <si>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</si>
  <si>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</si>
  <si>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</si>
  <si>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</si>
  <si>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</si>
  <si>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</si>
  <si>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</si>
  <si>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</si>
  <si>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</si>
  <si>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</si>
  <si>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</si>
  <si>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</si>
  <si>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</si>
  <si>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</si>
  <si>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</si>
  <si>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</si>
  <si>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</si>
  <si>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</si>
  <si>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</si>
  <si>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</si>
  <si>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</si>
  <si>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</si>
  <si>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</si>
  <si>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</si>
  <si>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</si>
  <si>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</si>
  <si>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</si>
  <si>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</si>
  <si>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</si>
  <si>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</si>
  <si>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</si>
  <si>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</si>
  <si>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</si>
  <si>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</si>
  <si>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</si>
  <si>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</si>
  <si>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</si>
  <si>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</si>
  <si>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</si>
  <si>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</si>
  <si>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</si>
  <si>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</si>
  <si>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</si>
  <si>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</si>
  <si>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</si>
  <si>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</si>
  <si>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</si>
  <si>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</si>
  <si>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</si>
  <si>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</si>
  <si>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</si>
  <si>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</si>
  <si>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</si>
  <si>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</si>
  <si>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</si>
  <si>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</si>
  <si>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</si>
  <si>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</si>
  <si>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</si>
  <si>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</si>
  <si>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</si>
  <si>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</si>
  <si>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</si>
  <si>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</si>
  <si>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</si>
  <si>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</si>
  <si>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</si>
  <si>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</si>
  <si>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</si>
  <si>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</si>
  <si>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</si>
  <si>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</si>
  <si>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</si>
  <si>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</si>
  <si>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</si>
  <si>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</si>
  <si>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</si>
  <si>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</si>
  <si>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</si>
  <si>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</si>
  <si>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</si>
  <si>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</si>
  <si>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</si>
  <si>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</si>
  <si>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</si>
  <si>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</si>
  <si>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</si>
  <si>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</si>
  <si>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</si>
  <si>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</si>
  <si>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</si>
  <si>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</si>
  <si>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</si>
  <si>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</si>
  <si>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</si>
  <si>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</si>
  <si>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</si>
  <si>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</si>
  <si>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</si>
  <si>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</si>
  <si>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</si>
  <si>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</si>
  <si>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</si>
  <si>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</si>
  <si>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</si>
  <si>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</si>
  <si>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</si>
  <si>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</si>
  <si>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</si>
  <si>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</si>
  <si>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</si>
  <si>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</si>
  <si>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</si>
  <si>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</si>
  <si>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</si>
  <si>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</si>
  <si>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</si>
  <si>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</si>
  <si>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</si>
  <si>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</si>
  <si>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</si>
  <si>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</si>
  <si>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</si>
  <si>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</si>
  <si>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</si>
  <si>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</si>
  <si>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</si>
  <si>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</si>
  <si>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</si>
  <si>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</si>
  <si>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</si>
  <si>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</si>
  <si>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</si>
  <si>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</si>
  <si>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</si>
  <si>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</si>
  <si>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</si>
  <si>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</si>
  <si>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</si>
  <si>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</si>
  <si>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</si>
  <si>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</si>
  <si>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</si>
  <si>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</si>
  <si>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</si>
  <si>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</si>
  <si>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</si>
  <si>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</si>
  <si>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</si>
  <si>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</si>
  <si>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</si>
  <si>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</si>
  <si>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</si>
  <si>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</si>
  <si>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</si>
  <si>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</si>
  <si>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</si>
  <si>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</si>
  <si>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</si>
  <si>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</si>
  <si>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</si>
  <si>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</si>
  <si>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</si>
  <si>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</si>
  <si>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</si>
  <si>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</si>
  <si>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</si>
  <si>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</si>
  <si>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</si>
  <si>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</si>
  <si>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</si>
  <si>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</si>
  <si>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</si>
  <si>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</si>
  <si>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</si>
  <si>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</si>
  <si>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</si>
  <si>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</si>
  <si>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</si>
  <si>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</si>
  <si>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</si>
  <si>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</si>
  <si>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</si>
  <si>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</si>
  <si>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</si>
  <si>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</si>
  <si>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</si>
  <si>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</si>
  <si>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</si>
  <si>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</si>
  <si>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</si>
  <si>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</si>
  <si>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</si>
  <si>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</si>
  <si>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</si>
  <si>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</si>
  <si>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</si>
  <si>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</si>
  <si>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</si>
  <si>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</si>
  <si>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</si>
  <si>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</si>
  <si>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</si>
  <si>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</si>
  <si>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</si>
  <si>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</si>
  <si>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</si>
  <si>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</si>
  <si>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</si>
  <si>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</si>
  <si>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</si>
  <si>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</si>
  <si>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</si>
  <si>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</si>
  <si>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</si>
  <si>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</si>
  <si>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</si>
  <si>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</si>
  <si>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</si>
  <si>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</si>
  <si>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</si>
  <si>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</si>
  <si>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</si>
  <si>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</si>
  <si>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</si>
  <si>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</si>
  <si>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</si>
  <si>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</si>
  <si>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</si>
  <si>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</si>
  <si>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</si>
  <si>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</si>
  <si>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</si>
  <si>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</si>
  <si>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</si>
  <si>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</si>
  <si>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</si>
  <si>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</si>
  <si>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</si>
  <si>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</si>
  <si>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</si>
  <si>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</si>
  <si>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</si>
  <si>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</si>
  <si>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</si>
  <si>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</si>
  <si>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</si>
  <si>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</si>
  <si>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</si>
  <si>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</si>
  <si>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</si>
  <si>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</si>
  <si>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</si>
  <si>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</si>
  <si>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</si>
  <si>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</si>
  <si>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</si>
  <si>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</si>
  <si>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</si>
  <si>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</si>
  <si>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</si>
  <si>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</si>
  <si>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</si>
  <si>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</si>
  <si>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</si>
  <si>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</si>
  <si>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</si>
  <si>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</si>
  <si>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</si>
  <si>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</si>
  <si>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</si>
  <si>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</si>
  <si>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</si>
  <si>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</si>
  <si>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</si>
  <si>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</si>
  <si>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</si>
  <si>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</si>
  <si>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</si>
  <si>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</si>
  <si>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</si>
  <si>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</si>
  <si>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</si>
  <si>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</si>
  <si>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</si>
  <si>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</si>
  <si>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</si>
  <si>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</si>
  <si>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</si>
  <si>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</si>
  <si>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</si>
  <si>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</si>
  <si>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</si>
  <si>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</si>
  <si>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</si>
  <si>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</si>
  <si>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</si>
  <si>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</si>
  <si>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</si>
  <si>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</si>
  <si>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</si>
  <si>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</si>
  <si>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</si>
  <si>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</si>
  <si>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</si>
  <si>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</si>
  <si>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</si>
  <si>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</si>
  <si>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</si>
  <si>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</si>
  <si>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</si>
  <si>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</si>
  <si>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</si>
  <si>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</si>
  <si>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</si>
  <si>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</si>
  <si>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</si>
  <si>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</si>
  <si>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</si>
  <si>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</si>
  <si>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</si>
  <si>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</si>
  <si>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</si>
  <si>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</si>
  <si>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</si>
  <si>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</si>
  <si>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</si>
  <si>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</si>
  <si>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</si>
  <si>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</si>
  <si>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</si>
  <si>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</si>
  <si>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</si>
  <si>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</si>
  <si>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</si>
  <si>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</si>
  <si>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</si>
  <si>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</si>
  <si>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</si>
  <si>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</si>
  <si>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</si>
  <si>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</si>
  <si>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</si>
  <si>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</si>
  <si>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</si>
  <si>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</si>
  <si>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</si>
  <si>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</si>
  <si>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</si>
  <si>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</si>
  <si>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</si>
  <si>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</si>
  <si>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</si>
  <si>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</si>
  <si>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</si>
  <si>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</si>
  <si>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</si>
  <si>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</si>
  <si>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</si>
  <si>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</si>
  <si>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</si>
  <si>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</si>
  <si>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</si>
  <si>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</si>
  <si>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</si>
  <si>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</si>
  <si>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</si>
  <si>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</si>
  <si>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</si>
  <si>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</si>
  <si>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</si>
  <si>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</si>
  <si>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</si>
  <si>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</si>
  <si>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</si>
  <si>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</si>
  <si>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</si>
  <si>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</si>
  <si>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</si>
  <si>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</si>
  <si>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</si>
  <si>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</si>
  <si>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</si>
  <si>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</si>
  <si>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</si>
  <si>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</si>
  <si>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</si>
  <si>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</si>
  <si>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</si>
  <si>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</si>
  <si>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</si>
  <si>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</si>
  <si>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</si>
  <si>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</si>
  <si>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</si>
  <si>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</si>
  <si>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</si>
  <si>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</si>
  <si>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</si>
  <si>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</si>
  <si>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</si>
  <si>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</si>
  <si>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</si>
  <si>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</si>
  <si>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</si>
  <si>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</si>
  <si>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</si>
  <si>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</si>
  <si>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</si>
  <si>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</si>
  <si>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</si>
  <si>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</si>
  <si>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</si>
  <si>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</si>
  <si>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</si>
  <si>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</si>
  <si>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</si>
  <si>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</si>
  <si>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</si>
  <si>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</si>
  <si>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</si>
  <si>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</si>
  <si>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</si>
  <si>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</si>
  <si>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</si>
  <si>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</si>
  <si>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</si>
  <si>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</si>
  <si>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</si>
  <si>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</si>
  <si>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</si>
  <si>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</si>
  <si>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</si>
  <si>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</si>
  <si>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</si>
  <si>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</si>
  <si>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</si>
  <si>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</si>
  <si>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</si>
  <si>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</si>
  <si>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</si>
  <si>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</si>
  <si>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</si>
  <si>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</si>
  <si>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</si>
  <si>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</si>
  <si>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</si>
  <si>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</si>
  <si>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</si>
  <si>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</si>
  <si>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</si>
  <si>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</si>
  <si>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</si>
  <si>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</si>
  <si>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</si>
  <si>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</si>
  <si>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</si>
  <si>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</si>
  <si>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</si>
  <si>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</si>
  <si>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</si>
  <si>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</si>
  <si>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</si>
  <si>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</si>
  <si>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</si>
  <si>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</si>
  <si>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</si>
  <si>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</si>
  <si>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</si>
  <si>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</si>
  <si>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</si>
  <si>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</si>
  <si>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</si>
  <si>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</si>
  <si>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</si>
  <si>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</si>
  <si>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</si>
  <si>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</si>
  <si>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</si>
  <si>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</si>
  <si>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</si>
  <si>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</si>
  <si>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</si>
  <si>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</si>
  <si>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</si>
  <si>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</si>
  <si>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</si>
  <si>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</si>
  <si>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</si>
  <si>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</si>
  <si>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</si>
  <si>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</si>
  <si>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</si>
  <si>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</si>
  <si>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</si>
  <si>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</si>
  <si>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</si>
  <si>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</si>
  <si>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</si>
  <si>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</si>
  <si>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</si>
  <si>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</si>
  <si>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</si>
  <si>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</si>
  <si>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</si>
  <si>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</si>
  <si>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</si>
  <si>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</si>
  <si>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</si>
  <si>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</si>
  <si>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</si>
  <si>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</si>
  <si>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</si>
  <si>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</si>
  <si>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</si>
  <si>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</si>
  <si>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</si>
  <si>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</si>
  <si>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</si>
  <si>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</si>
  <si>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</si>
  <si>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</si>
  <si>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</si>
  <si>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</si>
  <si>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</si>
  <si>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</si>
  <si>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</si>
  <si>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</si>
  <si>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</si>
  <si>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</si>
  <si>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</si>
  <si>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</si>
  <si>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</si>
  <si>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</si>
  <si>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</si>
  <si>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</si>
  <si>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</si>
  <si>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</si>
  <si>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</si>
  <si>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</si>
  <si>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</si>
  <si>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</si>
  <si>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</si>
  <si>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</si>
  <si>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</si>
  <si>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</si>
  <si>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</si>
  <si>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</si>
  <si>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</si>
  <si>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</si>
  <si>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</si>
  <si>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</si>
  <si>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</si>
  <si>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</si>
  <si>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</si>
  <si>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</si>
  <si>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</si>
  <si>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</si>
  <si>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</si>
  <si>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</si>
  <si>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</si>
  <si>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</si>
  <si>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</si>
  <si>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</si>
  <si>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</si>
  <si>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</si>
  <si>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</si>
  <si>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</si>
  <si>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</si>
  <si>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</si>
  <si>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</si>
  <si>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</si>
  <si>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</si>
  <si>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</si>
  <si>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</si>
  <si>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</si>
  <si>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</si>
  <si>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</si>
  <si>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</si>
  <si>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</si>
  <si>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</si>
  <si>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</si>
  <si>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</si>
  <si>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</si>
  <si>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</si>
  <si>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</si>
  <si>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</si>
  <si>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</si>
  <si>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</si>
  <si>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</si>
  <si>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</si>
  <si>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</si>
  <si>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</si>
  <si>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</si>
  <si>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</si>
  <si>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</si>
  <si>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</si>
  <si>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</si>
  <si>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</si>
  <si>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</si>
  <si>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</si>
  <si>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</si>
  <si>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</si>
  <si>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</si>
  <si>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</si>
  <si>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</si>
  <si>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</si>
  <si>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</si>
  <si>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</si>
  <si>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</si>
  <si>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</si>
  <si>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</si>
  <si>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</si>
  <si>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</si>
  <si>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</si>
  <si>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</si>
  <si>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</si>
  <si>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</si>
  <si>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</si>
  <si>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</si>
  <si>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</si>
  <si>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</si>
  <si>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</si>
  <si>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</si>
  <si>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</si>
  <si>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</si>
  <si>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</si>
  <si>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</si>
  <si>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</si>
  <si>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</si>
  <si>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</si>
  <si>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</si>
  <si>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</si>
  <si>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</si>
  <si>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</si>
  <si>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</si>
  <si>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</si>
  <si>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</si>
  <si>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</si>
  <si>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</si>
  <si>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</si>
  <si>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</si>
  <si>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</si>
  <si>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</si>
  <si>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</si>
  <si>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</si>
  <si>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</si>
  <si>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</si>
  <si>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</si>
  <si>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</si>
  <si>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</si>
  <si>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</si>
  <si>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</si>
  <si>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</si>
  <si>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</si>
  <si>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</si>
  <si>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</si>
  <si>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</si>
  <si>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</si>
  <si>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</si>
  <si>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</si>
  <si>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</si>
  <si>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</si>
  <si>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</si>
  <si>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</si>
  <si>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</si>
  <si>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</si>
  <si>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</si>
  <si>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</si>
  <si>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</si>
  <si>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</si>
  <si>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</si>
  <si>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</si>
  <si>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</si>
  <si>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</si>
  <si>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</si>
  <si>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</si>
  <si>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</si>
  <si>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</si>
  <si>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</si>
  <si>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</si>
  <si>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</si>
  <si>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</si>
  <si>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</si>
  <si>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</si>
  <si>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</si>
  <si>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</si>
  <si>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</si>
  <si>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</si>
  <si>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</si>
  <si>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</si>
  <si>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</si>
  <si>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</si>
  <si>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</si>
  <si>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</si>
  <si>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</si>
  <si>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</si>
  <si>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</si>
  <si>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</si>
  <si>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</si>
  <si>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</si>
  <si>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</si>
  <si>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</si>
  <si>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</si>
  <si>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</si>
  <si>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</si>
  <si>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</si>
  <si>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</si>
  <si>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</si>
  <si>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</si>
  <si>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</si>
  <si>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</si>
  <si>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</si>
  <si>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</si>
  <si>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</si>
  <si>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</si>
  <si>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</si>
  <si>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</si>
  <si>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</si>
  <si>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</si>
  <si>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</si>
  <si>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</si>
  <si>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</si>
  <si>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</si>
  <si>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</si>
  <si>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</si>
  <si>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</si>
  <si>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</si>
  <si>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</si>
  <si>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</si>
  <si>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</si>
  <si>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</si>
  <si>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</si>
  <si>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</si>
  <si>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</si>
  <si>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</si>
  <si>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</si>
  <si>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</si>
  <si>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</si>
  <si>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</si>
  <si>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</si>
  <si>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</si>
  <si>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</si>
  <si>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</si>
  <si>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</si>
  <si>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</si>
  <si>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</si>
  <si>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</si>
  <si>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</si>
  <si>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</si>
  <si>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</si>
  <si>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</si>
  <si>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</si>
  <si>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</si>
  <si>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</si>
  <si>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</si>
  <si>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</si>
  <si>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</si>
  <si>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</si>
  <si>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</si>
  <si>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</si>
  <si>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</si>
  <si>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</si>
  <si>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</si>
  <si>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</si>
  <si>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</si>
  <si>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</si>
  <si>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</si>
  <si>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</si>
  <si>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</si>
  <si>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</si>
  <si>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</si>
  <si>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</si>
  <si>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</si>
  <si>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</si>
  <si>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</si>
  <si>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</si>
  <si>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</si>
  <si>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</si>
  <si>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</si>
  <si>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</si>
  <si>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</si>
  <si>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</si>
  <si>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</si>
  <si>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</si>
  <si>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</si>
  <si>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</si>
  <si>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</si>
  <si>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</si>
  <si>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</si>
  <si>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</si>
  <si>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</si>
  <si>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</si>
  <si>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</si>
  <si>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</si>
  <si>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</si>
  <si>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</si>
  <si>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</si>
  <si>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</si>
  <si>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</si>
  <si>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</si>
  <si>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</si>
  <si>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</si>
  <si>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</si>
  <si>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</si>
  <si>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</si>
  <si>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</si>
  <si>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</si>
  <si>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</si>
  <si>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</si>
  <si>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</si>
  <si>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</si>
  <si>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</si>
  <si>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</si>
  <si>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</si>
  <si>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</si>
  <si>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</si>
  <si>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</si>
  <si>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</si>
  <si>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</si>
  <si>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</si>
  <si>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</si>
  <si>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</si>
  <si>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</si>
  <si>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</si>
  <si>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</si>
  <si>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</si>
  <si>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</si>
  <si>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</si>
  <si>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</si>
  <si>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</si>
  <si>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</si>
  <si>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</si>
  <si>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</si>
  <si>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</si>
  <si>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</si>
  <si>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</si>
  <si>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</si>
  <si>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</si>
  <si>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</si>
  <si>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</si>
  <si>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</si>
  <si>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</si>
  <si>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</si>
  <si>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</si>
  <si>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</si>
  <si>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</si>
  <si>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</si>
  <si>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</si>
  <si>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</si>
  <si>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</si>
  <si>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</si>
  <si>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</si>
  <si>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</si>
  <si>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</si>
  <si>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</si>
  <si>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</si>
  <si>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</si>
  <si>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</si>
  <si>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</si>
  <si>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</si>
  <si>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</si>
  <si>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</si>
  <si>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</si>
  <si>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</si>
  <si>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</si>
  <si>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</si>
  <si>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</si>
  <si>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</si>
  <si>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</si>
  <si>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</si>
  <si>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</si>
  <si>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</si>
  <si>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</si>
  <si>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</si>
  <si>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</si>
  <si>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</si>
  <si>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</si>
  <si>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</si>
  <si>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</si>
  <si>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</si>
  <si>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</si>
  <si>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</si>
  <si>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</si>
  <si>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</si>
  <si>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</si>
  <si>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</si>
  <si>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</si>
  <si>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</si>
  <si>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</si>
  <si>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</si>
  <si>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</si>
  <si>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</si>
  <si>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</si>
  <si>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</si>
  <si>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</si>
  <si>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</si>
  <si>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</si>
  <si>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</si>
  <si>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</si>
  <si>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</si>
  <si>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</si>
  <si>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</si>
  <si>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</si>
  <si>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</si>
  <si>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</si>
  <si>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</si>
  <si>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</si>
  <si>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</si>
  <si>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</si>
  <si>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</si>
  <si>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</si>
  <si>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</si>
  <si>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</si>
  <si>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</si>
  <si>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</si>
  <si>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</si>
  <si>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</si>
  <si>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</si>
  <si>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</si>
  <si>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</si>
  <si>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</si>
  <si>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</si>
  <si>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</si>
  <si>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</si>
  <si>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</si>
  <si>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</si>
  <si>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</si>
  <si>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</si>
  <si>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</si>
  <si>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</si>
  <si>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</si>
  <si>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</si>
  <si>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</si>
  <si>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</si>
  <si>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</si>
  <si>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</si>
  <si>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</si>
  <si>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</si>
  <si>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</si>
  <si>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</si>
  <si>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</si>
  <si>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</si>
  <si>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</si>
  <si>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</si>
  <si>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</si>
  <si>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</si>
  <si>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</si>
  <si>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</si>
  <si>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</si>
  <si>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</si>
  <si>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</si>
  <si>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</si>
  <si>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</si>
  <si>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</si>
  <si>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</si>
  <si>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</si>
  <si>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</si>
  <si>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</si>
  <si>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</si>
  <si>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</si>
  <si>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</si>
  <si>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</si>
  <si>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</si>
  <si>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</si>
  <si>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</si>
  <si>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</si>
  <si>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</si>
  <si>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</si>
  <si>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</si>
  <si>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</si>
  <si>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</si>
  <si>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</si>
  <si>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</si>
  <si>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</si>
  <si>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</si>
  <si>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</si>
  <si>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</si>
  <si>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</si>
  <si>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</si>
  <si>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</si>
  <si>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</si>
  <si>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</si>
  <si>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</si>
  <si>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</si>
  <si>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</si>
  <si>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</si>
  <si>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</si>
  <si>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</si>
  <si>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</si>
  <si>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</si>
  <si>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</si>
  <si>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</si>
  <si>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</si>
  <si>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</si>
  <si>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</si>
  <si>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</si>
  <si>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</si>
  <si>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</si>
  <si>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</si>
  <si>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</si>
  <si>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</si>
  <si>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</si>
  <si>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</si>
  <si>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</si>
  <si>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</si>
  <si>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</si>
  <si>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</si>
  <si>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</si>
  <si>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</si>
  <si>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</si>
  <si>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</si>
  <si>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</si>
  <si>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</si>
  <si>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</si>
  <si>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</si>
  <si>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</si>
  <si>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</si>
  <si>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</si>
  <si>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</si>
  <si>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</si>
  <si>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</si>
  <si>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</si>
  <si>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</si>
  <si>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</si>
  <si>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</si>
  <si>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</si>
  <si>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</si>
  <si>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</si>
  <si>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</si>
  <si>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</si>
  <si>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</si>
  <si>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</si>
  <si>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</si>
  <si>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</si>
  <si>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</si>
  <si>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</si>
  <si>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</si>
  <si>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</si>
  <si>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</si>
  <si>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</si>
  <si>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</si>
  <si>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</si>
  <si>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</si>
  <si>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</si>
  <si>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</si>
  <si>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</si>
  <si>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</si>
  <si>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</si>
  <si>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</si>
  <si>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</si>
  <si>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</si>
  <si>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</si>
  <si>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</si>
  <si>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</si>
  <si>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</si>
  <si>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</si>
  <si>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</si>
  <si>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</si>
  <si>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</si>
  <si>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</si>
  <si>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</si>
  <si>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</si>
  <si>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</si>
  <si>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</si>
  <si>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</si>
  <si>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</si>
  <si>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</si>
  <si>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</si>
  <si>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</si>
  <si>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</si>
  <si>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</si>
  <si>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</si>
  <si>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</si>
  <si>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</si>
  <si>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</si>
  <si>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</si>
  <si>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</si>
  <si>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</si>
  <si>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</si>
  <si>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</si>
  <si>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</si>
  <si>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</si>
  <si>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</si>
  <si>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</si>
  <si>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</si>
  <si>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</si>
  <si>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</si>
  <si>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</si>
  <si>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</si>
  <si>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</si>
  <si>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</si>
  <si>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</si>
  <si>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</si>
  <si>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</si>
  <si>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</si>
  <si>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</si>
  <si>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</si>
  <si>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</si>
  <si>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</si>
  <si>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</si>
  <si>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</si>
  <si>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</si>
  <si>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</si>
  <si>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</si>
  <si>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</si>
  <si>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</si>
  <si>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</si>
  <si>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</si>
  <si>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</si>
  <si>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</si>
  <si>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</si>
  <si>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</si>
  <si>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</si>
  <si>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</si>
  <si>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</si>
  <si>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</si>
  <si>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</si>
  <si>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</si>
  <si>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</si>
  <si>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</si>
  <si>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</si>
  <si>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</si>
  <si>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</si>
  <si>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</si>
  <si>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</si>
  <si>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</si>
  <si>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</si>
  <si>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</si>
  <si>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</si>
  <si>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</si>
  <si>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</si>
  <si>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</si>
  <si>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</si>
  <si>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</si>
  <si>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</si>
  <si>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</si>
  <si>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</si>
  <si>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</si>
  <si>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</si>
  <si>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</si>
  <si>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</si>
  <si>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</si>
  <si>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</si>
  <si>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</si>
  <si>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</si>
  <si>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</si>
  <si>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</si>
  <si>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</si>
  <si>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</si>
  <si>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</si>
  <si>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</si>
  <si>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</si>
  <si>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</si>
  <si>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</si>
  <si>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</si>
  <si>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</si>
  <si>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</si>
  <si>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</si>
  <si>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</si>
  <si>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</si>
  <si>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</si>
  <si>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</si>
  <si>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</si>
  <si>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</si>
  <si>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</si>
  <si>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</si>
  <si>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</si>
  <si>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</si>
  <si>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</si>
  <si>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</si>
  <si>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</si>
  <si>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</si>
  <si>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</si>
  <si>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</si>
  <si>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</si>
  <si>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</si>
  <si>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</si>
  <si>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</si>
  <si>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</si>
  <si>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</si>
  <si>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</si>
  <si>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</si>
  <si>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</si>
  <si>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</si>
  <si>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</si>
  <si>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</si>
  <si>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</si>
  <si>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</si>
  <si>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</si>
  <si>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</si>
  <si>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</si>
  <si>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</si>
  <si>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</si>
  <si>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</si>
  <si>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</si>
  <si>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</si>
  <si>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</si>
  <si>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</si>
  <si>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</si>
  <si>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</si>
  <si>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</si>
  <si>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</si>
  <si>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</si>
  <si>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</si>
  <si>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</si>
  <si>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</si>
  <si>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</si>
  <si>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</si>
  <si>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</si>
  <si>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</si>
  <si>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</si>
  <si>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</si>
  <si>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</si>
  <si>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</si>
  <si>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</si>
  <si>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</si>
  <si>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</si>
  <si>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</si>
  <si>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</si>
  <si>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</si>
  <si>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</si>
  <si>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</si>
  <si>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</si>
  <si>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</si>
  <si>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</si>
  <si>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</si>
  <si>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</si>
  <si>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</si>
  <si>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</si>
  <si>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</si>
  <si>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</si>
  <si>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</si>
  <si>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</si>
  <si>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</si>
  <si>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</si>
  <si>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</si>
  <si>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</si>
  <si>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</si>
  <si>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</si>
  <si>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</si>
  <si>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</si>
  <si>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</si>
  <si>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</si>
  <si>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</si>
  <si>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</si>
  <si>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</si>
  <si>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</si>
  <si>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</si>
  <si>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</si>
  <si>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</si>
  <si>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</si>
  <si>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</si>
  <si>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</si>
  <si>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</si>
  <si>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</si>
  <si>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</si>
  <si>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</si>
  <si>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</si>
  <si>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</si>
  <si>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</si>
  <si>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</si>
  <si>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</si>
  <si>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</si>
  <si>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</si>
  <si>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</si>
  <si>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</si>
  <si>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</si>
  <si>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</si>
  <si>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</si>
  <si>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</si>
  <si>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</si>
  <si>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</si>
  <si>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</si>
  <si>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</si>
  <si>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</si>
  <si>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</si>
  <si>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</si>
  <si>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</si>
  <si>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</si>
  <si>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</si>
  <si>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</si>
  <si>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</si>
  <si>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</si>
  <si>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</si>
  <si>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</si>
  <si>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</si>
  <si>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</si>
  <si>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</si>
  <si>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</si>
  <si>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</si>
  <si>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</si>
  <si>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</si>
  <si>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</si>
  <si>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</si>
  <si>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</si>
  <si>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</si>
  <si>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</si>
  <si>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</si>
  <si>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</si>
  <si>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</si>
  <si>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</si>
  <si>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</si>
  <si>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</si>
  <si>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</si>
  <si>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</si>
  <si>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</si>
  <si>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</si>
  <si>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</si>
  <si>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</si>
  <si>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</si>
  <si>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</si>
  <si>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</si>
  <si>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</si>
  <si>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</si>
  <si>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</si>
  <si>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</si>
  <si>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</si>
  <si>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</si>
  <si>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</si>
  <si>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</si>
  <si>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</si>
  <si>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</si>
  <si>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</si>
  <si>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</si>
  <si>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</si>
  <si>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</si>
  <si>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</si>
  <si>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</si>
  <si>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</si>
  <si>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</si>
  <si>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</si>
  <si>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</si>
  <si>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</si>
  <si>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</si>
  <si>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</si>
  <si>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</si>
  <si>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</si>
  <si>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</si>
  <si>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</si>
  <si>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</si>
  <si>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</si>
  <si>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</si>
  <si>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</si>
  <si>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</si>
  <si>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</si>
  <si>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</si>
  <si>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</si>
  <si>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</si>
  <si>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</si>
  <si>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</si>
  <si>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</si>
  <si>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</si>
  <si>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</si>
  <si>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</si>
  <si>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</si>
  <si>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</si>
  <si>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</si>
  <si>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</si>
  <si>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</si>
  <si>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</si>
  <si>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</si>
  <si>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</si>
  <si>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</si>
  <si>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</si>
  <si>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</si>
  <si>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</si>
  <si>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</si>
  <si>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</si>
  <si>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</si>
  <si>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</si>
  <si>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</si>
  <si>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</si>
  <si>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</si>
  <si>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</si>
  <si>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</si>
  <si>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</si>
  <si>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</si>
  <si>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</si>
  <si>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</si>
  <si>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</si>
  <si>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</si>
  <si>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</si>
  <si>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</si>
  <si>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</si>
  <si>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</si>
  <si>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</si>
  <si>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</si>
  <si>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</si>
  <si>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</si>
  <si>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</si>
  <si>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</si>
  <si>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</si>
  <si>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</si>
  <si>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</si>
  <si>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</si>
  <si>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</si>
  <si>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</si>
  <si>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</si>
  <si>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</si>
  <si>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</si>
  <si>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</si>
  <si>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</si>
  <si>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</si>
  <si>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</si>
  <si>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</si>
  <si>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</si>
  <si>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</si>
  <si>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</si>
  <si>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</si>
  <si>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</si>
  <si>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</si>
  <si>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</si>
  <si>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</si>
  <si>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</si>
  <si>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</si>
  <si>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</si>
  <si>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</si>
  <si>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</si>
  <si>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</si>
  <si>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</si>
  <si>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</si>
  <si>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</si>
  <si>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</si>
  <si>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</si>
  <si>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</si>
  <si>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</si>
  <si>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</si>
  <si>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</si>
  <si>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</si>
  <si>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</si>
  <si>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</si>
  <si>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</si>
  <si>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</si>
  <si>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</si>
  <si>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</si>
  <si>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</si>
  <si>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</si>
  <si>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</si>
  <si>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</si>
  <si>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</si>
  <si>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</si>
  <si>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</si>
  <si>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</si>
  <si>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</si>
  <si>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</si>
  <si>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</si>
  <si>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</si>
  <si>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</si>
  <si>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</si>
  <si>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</si>
  <si>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</si>
  <si>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</si>
  <si>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</si>
  <si>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</si>
  <si>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</si>
  <si>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</si>
  <si>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</si>
  <si>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</si>
  <si>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</si>
  <si>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</si>
  <si>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</si>
  <si>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</si>
  <si>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</si>
  <si>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</si>
  <si>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</si>
  <si>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</si>
  <si>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</si>
  <si>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</si>
  <si>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</si>
  <si>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</si>
  <si>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</si>
  <si>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</si>
  <si>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</si>
  <si>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</si>
  <si>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</si>
  <si>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</si>
  <si>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</si>
  <si>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</si>
  <si>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</si>
  <si>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</si>
  <si>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</si>
  <si>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</si>
  <si>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</si>
  <si>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</si>
  <si>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</si>
  <si>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</si>
  <si>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</si>
  <si>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</si>
  <si>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</si>
  <si>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</si>
  <si>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</si>
  <si>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</si>
  <si>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</si>
  <si>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</si>
  <si>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</si>
  <si>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</si>
  <si>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</si>
  <si>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</si>
  <si>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</si>
  <si>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</si>
  <si>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</si>
  <si>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</si>
  <si>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</si>
  <si>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</si>
  <si>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</si>
  <si>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</si>
  <si>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</si>
  <si>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</si>
  <si>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</si>
  <si>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</si>
  <si>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</si>
  <si>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</si>
  <si>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</si>
  <si>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</si>
  <si>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</si>
  <si>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</si>
  <si>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</si>
  <si>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</si>
  <si>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</si>
  <si>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</si>
  <si>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</si>
  <si>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</si>
  <si>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</si>
  <si>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</si>
  <si>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</si>
  <si>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</si>
  <si>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</si>
  <si>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</si>
  <si>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</si>
  <si>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</si>
  <si>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</si>
  <si>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</si>
  <si>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</si>
  <si>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</si>
  <si>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</si>
  <si>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</si>
  <si>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</si>
  <si>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</si>
  <si>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</si>
  <si>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</si>
  <si>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</si>
  <si>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</si>
  <si>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</si>
  <si>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</si>
  <si>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</si>
  <si>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</si>
  <si>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</si>
  <si>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</si>
  <si>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</si>
  <si>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</si>
  <si>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</si>
  <si>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</si>
  <si>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</si>
  <si>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</si>
  <si>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</si>
  <si>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</si>
  <si>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</si>
  <si>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</si>
  <si>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</si>
  <si>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</si>
  <si>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</si>
  <si>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</si>
  <si>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</si>
  <si>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</si>
  <si>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</si>
  <si>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</si>
  <si>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</si>
  <si>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</si>
  <si>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</si>
  <si>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</si>
  <si>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</si>
  <si>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</si>
  <si>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</si>
  <si>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</si>
  <si>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</si>
  <si>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</si>
  <si>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</si>
  <si>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</si>
  <si>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</si>
  <si>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</si>
  <si>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</si>
  <si>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</si>
  <si>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</si>
  <si>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</si>
  <si>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</si>
  <si>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</si>
  <si>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</si>
  <si>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</si>
  <si>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</si>
  <si>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</si>
  <si>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</si>
  <si>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</si>
  <si>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</si>
  <si>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</si>
  <si>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</si>
  <si>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</si>
  <si>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</si>
  <si>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</si>
  <si>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</si>
  <si>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</si>
  <si>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</si>
  <si>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</si>
  <si>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</si>
  <si>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</si>
  <si>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</si>
  <si>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</si>
  <si>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</si>
  <si>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</si>
  <si>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</si>
  <si>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</si>
  <si>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</si>
  <si>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</si>
  <si>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</si>
  <si>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</si>
  <si>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</si>
  <si>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</si>
  <si>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</si>
  <si>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</si>
  <si>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</si>
  <si>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</si>
  <si>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</si>
  <si>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</si>
  <si>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</si>
  <si>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</si>
  <si>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</si>
  <si>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</si>
  <si>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</si>
  <si>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</si>
  <si>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</si>
  <si>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</si>
  <si>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</si>
  <si>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</si>
  <si>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</si>
  <si>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</si>
  <si>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</si>
  <si>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</si>
  <si>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</si>
  <si>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</si>
  <si>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</si>
  <si>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</si>
  <si>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</si>
  <si>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</si>
  <si>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</si>
  <si>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</si>
  <si>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</si>
  <si>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</si>
  <si>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</si>
  <si>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</si>
  <si>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</si>
  <si>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</si>
  <si>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</si>
  <si>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</si>
  <si>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</si>
  <si>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</si>
  <si>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</si>
  <si>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</si>
  <si>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</si>
  <si>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</si>
  <si>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</si>
  <si>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</si>
  <si>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</si>
  <si>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</si>
  <si>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</si>
  <si>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</si>
  <si>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</si>
  <si>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</si>
  <si>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</si>
  <si>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</si>
  <si>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</si>
  <si>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</si>
  <si>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</si>
  <si>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</si>
  <si>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</si>
  <si>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</si>
  <si>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</si>
  <si>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</si>
  <si>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</si>
  <si>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</si>
  <si>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</si>
  <si>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</si>
  <si>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</si>
  <si>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</si>
  <si>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</si>
  <si>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</si>
  <si>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</si>
  <si>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</si>
  <si>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</si>
  <si>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</si>
  <si>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</si>
  <si>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</si>
  <si>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</si>
  <si>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</si>
  <si>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</si>
  <si>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</si>
  <si>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</si>
  <si>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</si>
  <si>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</si>
  <si>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</si>
  <si>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</si>
  <si>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</si>
  <si>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</si>
  <si>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</si>
  <si>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</si>
  <si>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</si>
  <si>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</si>
  <si>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</si>
  <si>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</si>
  <si>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</si>
  <si>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</si>
  <si>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</si>
  <si>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</si>
  <si>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</si>
  <si>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</si>
  <si>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</si>
  <si>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</si>
  <si>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</si>
  <si>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</si>
  <si>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</si>
  <si>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</si>
  <si>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</si>
  <si>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</si>
  <si>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</si>
  <si>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</si>
  <si>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</si>
  <si>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</si>
  <si>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</si>
  <si>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</si>
  <si>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</si>
  <si>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</si>
  <si>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</si>
  <si>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</si>
  <si>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</si>
  <si>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</si>
  <si>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</si>
  <si>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</si>
  <si>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</si>
  <si>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</si>
  <si>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</si>
  <si>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</si>
  <si>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</si>
  <si>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</si>
  <si>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</si>
  <si>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</si>
  <si>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</si>
  <si>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</si>
  <si>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</si>
  <si>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</si>
  <si>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</si>
  <si>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</si>
  <si>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</si>
  <si>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</si>
  <si>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</si>
  <si>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</si>
  <si>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</si>
  <si>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</si>
  <si>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</si>
  <si>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</si>
  <si>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</si>
  <si>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</si>
  <si>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</si>
  <si>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</si>
  <si>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</si>
  <si>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</si>
  <si>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</si>
  <si>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</si>
  <si>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</si>
  <si>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</si>
  <si>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</si>
  <si>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</si>
  <si>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</si>
  <si>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</si>
  <si>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</si>
  <si>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</si>
  <si>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</si>
  <si>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</si>
  <si>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</si>
  <si>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</si>
  <si>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</si>
  <si>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</si>
  <si>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</si>
  <si>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</si>
  <si>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</si>
  <si>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</si>
  <si>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</si>
  <si>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</si>
  <si>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</si>
  <si>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</si>
  <si>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</si>
  <si>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</si>
  <si>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</si>
  <si>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</si>
  <si>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</si>
  <si>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</si>
  <si>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</si>
  <si>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</si>
  <si>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</si>
  <si>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</si>
  <si>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</si>
  <si>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</si>
  <si>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</si>
  <si>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</si>
  <si>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</si>
  <si>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</si>
  <si>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</si>
  <si>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</si>
  <si>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</si>
  <si>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</si>
  <si>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</si>
  <si>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</si>
  <si>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</si>
  <si>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</si>
  <si>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</si>
  <si>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</si>
  <si>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</si>
  <si>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</si>
  <si>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</si>
  <si>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</si>
  <si>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</si>
  <si>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</si>
  <si>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</si>
  <si>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</si>
  <si>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</si>
  <si>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</si>
  <si>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</si>
  <si>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</si>
  <si>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</si>
  <si>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</si>
  <si>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</si>
  <si>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</si>
  <si>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</si>
  <si>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</si>
  <si>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</si>
  <si>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</si>
  <si>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</si>
  <si>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</si>
  <si>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</si>
  <si>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</si>
  <si>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</si>
  <si>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</si>
  <si>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</si>
  <si>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</si>
  <si>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</si>
  <si>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</si>
  <si>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</si>
  <si>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</si>
  <si>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</si>
  <si>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</si>
  <si>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</si>
  <si>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</si>
  <si>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</si>
  <si>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</si>
  <si>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</si>
  <si>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</si>
  <si>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</si>
  <si>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</si>
  <si>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</si>
  <si>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</si>
  <si>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</si>
  <si>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</si>
  <si>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</si>
  <si>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</si>
  <si>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</si>
  <si>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</si>
  <si>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</si>
  <si>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</si>
  <si>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</si>
  <si>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</si>
  <si>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</si>
  <si>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</si>
  <si>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</si>
  <si>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</si>
  <si>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</si>
  <si>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</si>
  <si>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</si>
  <si>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</si>
  <si>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</si>
  <si>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</si>
  <si>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</si>
  <si>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</si>
  <si>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</si>
  <si>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</si>
  <si>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</si>
  <si>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</si>
  <si>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</si>
  <si>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</si>
  <si>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</si>
  <si>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</si>
  <si>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</si>
  <si>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</si>
  <si>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</si>
  <si>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</si>
  <si>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</si>
  <si>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</si>
  <si>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</si>
  <si>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</si>
  <si>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</si>
  <si>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</si>
  <si>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</si>
  <si>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</si>
  <si>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</si>
  <si>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</si>
  <si>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</si>
  <si>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</si>
  <si>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</si>
  <si>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</si>
  <si>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</si>
  <si>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</si>
  <si>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</si>
  <si>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</si>
  <si>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</si>
  <si>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</si>
  <si>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</si>
  <si>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</si>
  <si>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</si>
  <si>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</si>
  <si>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</si>
  <si>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</si>
  <si>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</si>
  <si>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</si>
  <si>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</si>
  <si>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</si>
  <si>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</si>
  <si>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</si>
  <si>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</si>
  <si>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</si>
  <si>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</si>
  <si>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</si>
  <si>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</si>
  <si>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</si>
  <si>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</si>
  <si>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</si>
  <si>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</si>
  <si>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</si>
  <si>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</si>
  <si>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</si>
  <si>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</si>
  <si>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</si>
  <si>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</si>
  <si>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</si>
  <si>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</si>
  <si>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</si>
  <si>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</si>
  <si>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</si>
  <si>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</si>
  <si>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</si>
  <si>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</si>
  <si>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</si>
  <si>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</si>
  <si>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</si>
  <si>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</si>
  <si>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</si>
  <si>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</si>
  <si>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</si>
  <si>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</si>
  <si>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</si>
  <si>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</si>
  <si>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</si>
  <si>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</si>
  <si>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</si>
  <si>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</si>
  <si>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</si>
  <si>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</si>
  <si>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</si>
  <si>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</si>
  <si>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</si>
  <si>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</si>
  <si>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</si>
  <si>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</si>
  <si>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</si>
  <si>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</si>
  <si>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</si>
  <si>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</si>
  <si>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</si>
  <si>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</si>
  <si>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</si>
  <si>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</si>
  <si>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</si>
  <si>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</si>
  <si>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</si>
  <si>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</si>
  <si>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</si>
  <si>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</si>
  <si>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</si>
  <si>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</si>
  <si>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</si>
  <si>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</si>
  <si>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</si>
  <si>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</si>
  <si>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</si>
  <si>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</si>
  <si>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</si>
  <si>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</si>
  <si>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</si>
  <si>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</si>
  <si>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</si>
  <si>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</si>
  <si>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</si>
  <si>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</si>
  <si>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</si>
  <si>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</si>
  <si>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</si>
  <si>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</si>
  <si>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</si>
  <si>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</si>
  <si>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</si>
  <si>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</si>
  <si>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</si>
  <si>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</si>
  <si>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</si>
  <si>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</si>
  <si>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</si>
  <si>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</si>
  <si>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</si>
  <si>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</si>
  <si>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</si>
  <si>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</si>
  <si>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</si>
  <si>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</si>
  <si>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</si>
  <si>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</si>
  <si>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</si>
  <si>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</si>
  <si>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</si>
  <si>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</si>
  <si>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</si>
  <si>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</si>
  <si>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</si>
  <si>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</si>
  <si>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</si>
  <si>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</si>
  <si>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</si>
  <si>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</si>
  <si>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</si>
  <si>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</si>
  <si>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</si>
  <si>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</si>
  <si>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</si>
  <si>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</si>
  <si>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</si>
  <si>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</si>
  <si>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</si>
  <si>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</si>
  <si>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</si>
  <si>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</si>
  <si>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</si>
  <si>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</si>
  <si>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</si>
  <si>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</si>
  <si>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</si>
  <si>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</si>
  <si>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</si>
  <si>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</si>
  <si>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</si>
  <si>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</si>
  <si>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</si>
  <si>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</si>
  <si>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</si>
  <si>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</si>
  <si>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</si>
  <si>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</si>
  <si>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</si>
  <si>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</si>
  <si>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</si>
  <si>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</si>
  <si>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</si>
  <si>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</si>
  <si>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</si>
  <si>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</si>
  <si>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</si>
  <si>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</si>
  <si>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</si>
  <si>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</si>
  <si>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</si>
  <si>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</si>
  <si>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</si>
  <si>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</si>
  <si>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</si>
  <si>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</si>
  <si>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</si>
  <si>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</si>
  <si>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</si>
  <si>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</si>
  <si>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</si>
  <si>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</si>
  <si>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</si>
  <si>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</si>
  <si>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</si>
  <si>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</si>
  <si>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</si>
  <si>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</si>
  <si>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</si>
  <si>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</si>
  <si>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</si>
  <si>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</si>
  <si>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</si>
  <si>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</si>
  <si>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</si>
  <si>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</si>
  <si>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</si>
  <si>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</si>
  <si>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</si>
  <si>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</si>
  <si>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</si>
  <si>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</si>
  <si>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</si>
  <si>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</si>
  <si>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</si>
  <si>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</si>
  <si>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</si>
  <si>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</si>
  <si>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</si>
  <si>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</si>
  <si>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</si>
  <si>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</si>
  <si>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</si>
  <si>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</si>
  <si>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</si>
  <si>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</si>
  <si>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</si>
  <si>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</si>
  <si>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</si>
  <si>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</si>
  <si>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</si>
  <si>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</si>
  <si>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</si>
  <si>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</si>
  <si>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</si>
  <si>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</si>
  <si>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</si>
  <si>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</si>
  <si>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</si>
  <si>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</si>
  <si>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</si>
  <si>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</si>
  <si>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</si>
  <si>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</si>
  <si>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</si>
  <si>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</si>
  <si>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</si>
  <si>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</si>
  <si>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</si>
  <si>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</si>
  <si>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</si>
  <si>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</si>
  <si>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</si>
  <si>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</si>
  <si>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</si>
  <si>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</si>
  <si>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</si>
  <si>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</si>
  <si>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</si>
  <si>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</si>
  <si>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</si>
  <si>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</si>
  <si>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</si>
  <si>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</si>
  <si>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</si>
  <si>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</si>
  <si>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</si>
  <si>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</si>
  <si>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</si>
  <si>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</si>
  <si>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</si>
  <si>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</si>
  <si>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</si>
  <si>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</si>
  <si>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</si>
  <si>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</si>
  <si>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</si>
  <si>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</si>
  <si>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</si>
  <si>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</si>
  <si>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</si>
  <si>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</si>
  <si>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</si>
  <si>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</si>
  <si>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</si>
  <si>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</si>
  <si>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</si>
  <si>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</si>
  <si>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</si>
  <si>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</si>
  <si>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</si>
  <si>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</si>
  <si>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</si>
  <si>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</si>
  <si>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</si>
  <si>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</si>
  <si>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</si>
  <si>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</si>
  <si>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</si>
  <si>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</si>
  <si>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</si>
  <si>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</si>
  <si>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</si>
  <si>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</si>
  <si>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</si>
  <si>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</si>
  <si>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</si>
  <si>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</si>
  <si>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</si>
  <si>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</si>
  <si>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</si>
  <si>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</si>
  <si>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</si>
  <si>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</si>
  <si>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</si>
  <si>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</si>
  <si>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</si>
  <si>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</si>
  <si>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</si>
  <si>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</si>
  <si>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</si>
  <si>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</si>
  <si>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</si>
  <si>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</si>
  <si>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</si>
  <si>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</si>
  <si>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</si>
  <si>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</si>
  <si>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</si>
  <si>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</si>
  <si>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</si>
  <si>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</si>
  <si>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</si>
  <si>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</si>
  <si>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</si>
  <si>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</si>
  <si>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</si>
  <si>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</si>
  <si>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</si>
  <si>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</si>
  <si>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</si>
  <si>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</si>
  <si>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</si>
  <si>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</si>
  <si>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</si>
  <si>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</si>
  <si>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</si>
  <si>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</si>
  <si>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</si>
  <si>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</si>
  <si>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</si>
  <si>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</si>
  <si>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</si>
  <si>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</si>
  <si>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</si>
  <si>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</si>
  <si>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</si>
  <si>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</si>
  <si>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</si>
  <si>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</si>
  <si>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</si>
  <si>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</si>
  <si>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</si>
  <si>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</si>
  <si>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</si>
  <si>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</si>
  <si>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</si>
  <si>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</si>
  <si>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</si>
  <si>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</si>
  <si>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</si>
  <si>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</si>
  <si>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</si>
  <si>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</si>
  <si>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</si>
  <si>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</si>
  <si>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</si>
  <si>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</si>
  <si>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</si>
  <si>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</si>
  <si>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</si>
  <si>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</si>
  <si>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</si>
  <si>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</si>
  <si>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</si>
  <si>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</si>
  <si>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</si>
  <si>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</si>
  <si>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</si>
  <si>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</si>
  <si>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</si>
  <si>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</si>
  <si>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</si>
  <si>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</si>
  <si>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</si>
  <si>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</si>
  <si>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</si>
  <si>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</si>
  <si>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</si>
  <si>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</si>
  <si>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</si>
  <si>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</si>
  <si>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</si>
  <si>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</si>
  <si>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</si>
  <si>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</si>
  <si>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</si>
  <si>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</si>
  <si>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</si>
  <si>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</si>
  <si>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</si>
  <si>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</si>
  <si>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</si>
  <si>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</si>
  <si>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</si>
  <si>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</si>
  <si>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</si>
  <si>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</si>
  <si>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</si>
  <si>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</si>
  <si>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</si>
  <si>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</si>
  <si>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</si>
  <si>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</si>
  <si>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</si>
  <si>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</si>
  <si>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</si>
  <si>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</si>
  <si>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</si>
  <si>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</si>
  <si>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</si>
  <si>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</si>
  <si>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</si>
  <si>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</si>
  <si>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</si>
  <si>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</si>
  <si>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</si>
  <si>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</si>
  <si>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</si>
  <si>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</si>
  <si>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</si>
  <si>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</si>
  <si>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</si>
  <si>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</si>
  <si>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</si>
  <si>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</si>
  <si>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</si>
  <si>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</si>
  <si>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</si>
  <si>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</si>
  <si>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</si>
  <si>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</si>
  <si>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</si>
  <si>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</si>
  <si>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</si>
  <si>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</si>
  <si>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</si>
  <si>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</si>
  <si>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</si>
  <si>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</si>
  <si>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</si>
  <si>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</si>
  <si>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</si>
  <si>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</si>
  <si>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</si>
  <si>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</si>
  <si>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</si>
  <si>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</si>
  <si>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</si>
  <si>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</si>
  <si>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</si>
  <si>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</si>
  <si>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</si>
  <si>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</si>
  <si>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</si>
  <si>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</si>
  <si>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</si>
  <si>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</si>
  <si>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</si>
  <si>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</si>
  <si>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</si>
  <si>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</si>
  <si>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</si>
  <si>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</si>
  <si>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</si>
  <si>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</si>
  <si>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</si>
  <si>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</si>
  <si>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</si>
  <si>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</si>
  <si>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</si>
  <si>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</si>
  <si>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</si>
  <si>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</si>
  <si>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</si>
  <si>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</si>
  <si>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</si>
  <si>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</si>
  <si>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</si>
  <si>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</si>
  <si>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</si>
  <si>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</si>
  <si>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</si>
  <si>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</si>
  <si>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</si>
  <si>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</si>
  <si>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</si>
  <si>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</si>
  <si>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</si>
  <si>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</si>
  <si>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</si>
  <si>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</si>
  <si>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</si>
  <si>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</si>
  <si>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</si>
  <si>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</si>
  <si>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</si>
  <si>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</si>
  <si>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</si>
  <si>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</si>
  <si>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</si>
  <si>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</si>
  <si>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</si>
  <si>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</si>
  <si>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</si>
  <si>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</si>
  <si>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</si>
  <si>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</si>
  <si>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</si>
  <si>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</si>
  <si>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</si>
  <si>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</si>
  <si>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</si>
  <si>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</si>
  <si>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</si>
  <si>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</si>
  <si>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</si>
  <si>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</si>
  <si>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</si>
  <si>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</si>
  <si>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</si>
  <si>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</si>
  <si>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</si>
  <si>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</si>
  <si>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</si>
  <si>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</si>
  <si>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</si>
  <si>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</si>
  <si>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</si>
  <si>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</si>
  <si>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</si>
  <si>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</si>
  <si>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</si>
  <si>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</si>
  <si>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</si>
  <si>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</si>
  <si>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</si>
  <si>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</si>
  <si>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</si>
  <si>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</si>
  <si>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</si>
  <si>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</si>
  <si>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</si>
  <si>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</si>
  <si>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</si>
  <si>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</si>
  <si>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</si>
  <si>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</si>
  <si>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</si>
  <si>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</si>
  <si>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</si>
  <si>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</si>
  <si>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</si>
  <si>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</si>
  <si>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</si>
  <si>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</si>
  <si>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</si>
  <si>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</si>
  <si>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</si>
  <si>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</si>
  <si>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</si>
  <si>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</si>
  <si>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</si>
  <si>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</si>
  <si>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</si>
  <si>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</si>
  <si>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</si>
  <si>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</si>
  <si>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</si>
  <si>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</si>
  <si>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</si>
  <si>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</si>
  <si>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</si>
  <si>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</si>
  <si>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</si>
  <si>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</si>
  <si>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</si>
  <si>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</si>
  <si>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</si>
  <si>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</si>
  <si>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</si>
  <si>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</si>
  <si>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</si>
  <si>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</si>
  <si>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</si>
  <si>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</si>
  <si>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</si>
  <si>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</si>
  <si>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</si>
  <si>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</si>
  <si>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</si>
  <si>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</si>
  <si>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</si>
  <si>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</si>
  <si>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</si>
  <si>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</si>
  <si>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</si>
  <si>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</si>
  <si>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</si>
  <si>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</si>
  <si>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</si>
  <si>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</si>
  <si>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</si>
  <si>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</si>
  <si>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</si>
  <si>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</si>
  <si>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</si>
  <si>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</si>
  <si>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</si>
  <si>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</si>
  <si>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</si>
  <si>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</si>
  <si>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</si>
  <si>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</si>
  <si>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</si>
  <si>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</si>
  <si>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</si>
  <si>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</si>
  <si>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</si>
  <si>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</si>
  <si>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</si>
  <si>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</si>
  <si>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</si>
  <si>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</si>
  <si>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</si>
  <si>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</si>
  <si>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</si>
  <si>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</si>
  <si>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</si>
  <si>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</si>
  <si>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</si>
  <si>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</si>
  <si>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</si>
  <si>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</si>
  <si>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</si>
  <si>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</si>
  <si>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</si>
  <si>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</si>
  <si>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</si>
  <si>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</si>
  <si>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</si>
  <si>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</si>
  <si>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</si>
  <si>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</si>
  <si>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</si>
  <si>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</si>
  <si>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</si>
  <si>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</si>
  <si>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</si>
  <si>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</si>
  <si>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</si>
  <si>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</si>
  <si>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</si>
  <si>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</si>
  <si>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</si>
  <si>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</si>
  <si>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</si>
  <si>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</si>
  <si>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</si>
  <si>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</si>
  <si>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</si>
  <si>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</si>
  <si>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</si>
  <si>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</si>
  <si>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</si>
  <si>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</si>
  <si>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</si>
  <si>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</si>
  <si>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</si>
  <si>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</si>
  <si>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</si>
  <si>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</si>
  <si>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</si>
  <si>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</si>
  <si>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</si>
  <si>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</si>
  <si>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</si>
  <si>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</si>
  <si>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</si>
  <si>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</si>
  <si>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</si>
  <si>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</si>
  <si>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</si>
  <si>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</si>
  <si>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</si>
  <si>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</si>
  <si>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</si>
  <si>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</si>
  <si>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</si>
  <si>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</si>
  <si>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</si>
  <si>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</si>
  <si>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</si>
  <si>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</si>
  <si>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</si>
  <si>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</si>
  <si>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</si>
  <si>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</si>
  <si>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</si>
  <si>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</si>
  <si>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</si>
  <si>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</si>
  <si>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</si>
  <si>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</si>
  <si>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</si>
  <si>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</si>
  <si>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</si>
  <si>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</si>
  <si>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</si>
  <si>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</si>
  <si>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</si>
  <si>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</si>
  <si>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</si>
  <si>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</si>
  <si>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</si>
  <si>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</si>
  <si>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</si>
  <si>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</si>
  <si>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</si>
  <si>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</si>
  <si>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</si>
  <si>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</si>
  <si>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</si>
  <si>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</si>
  <si>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</si>
  <si>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</si>
  <si>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</si>
  <si>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</si>
  <si>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</si>
  <si>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</si>
  <si>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</si>
  <si>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</si>
  <si>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</si>
  <si>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</si>
  <si>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</si>
  <si>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</si>
  <si>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</si>
  <si>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</si>
  <si>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</si>
  <si>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</si>
  <si>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</si>
  <si>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</si>
  <si>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</si>
  <si>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</si>
  <si>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</si>
  <si>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</si>
  <si>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</si>
  <si>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</si>
  <si>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</si>
  <si>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</si>
  <si>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</si>
  <si>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</si>
  <si>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</si>
  <si>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</si>
  <si>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</si>
  <si>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</si>
  <si>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</si>
  <si>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</si>
  <si>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</si>
  <si>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</si>
  <si>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</si>
  <si>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</si>
  <si>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</si>
  <si>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</si>
  <si>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</si>
  <si>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</si>
  <si>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</si>
  <si>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</si>
  <si>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</si>
  <si>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</si>
  <si>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</si>
  <si>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</si>
  <si>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</si>
  <si>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</si>
  <si>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</si>
  <si>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</si>
  <si>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</si>
  <si>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</si>
  <si>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</si>
  <si>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</si>
  <si>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</si>
  <si>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</si>
  <si>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</si>
  <si>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</si>
  <si>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</si>
  <si>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</si>
  <si>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</si>
  <si>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</si>
  <si>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</si>
  <si>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</si>
  <si>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</si>
  <si>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</si>
  <si>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</si>
  <si>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</si>
  <si>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</si>
  <si>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</si>
  <si>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</si>
  <si>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</si>
  <si>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</si>
  <si>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</si>
  <si>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</si>
  <si>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</si>
  <si>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</si>
  <si>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</si>
  <si>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</si>
  <si>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</si>
  <si>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</si>
  <si>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</si>
  <si>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</si>
  <si>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</si>
  <si>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</si>
  <si>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</si>
  <si>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</si>
  <si>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</si>
  <si>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</si>
  <si>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</si>
  <si>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</si>
  <si>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</si>
  <si>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</si>
  <si>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</si>
  <si>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</si>
  <si>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</si>
  <si>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</si>
  <si>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</si>
  <si>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</si>
  <si>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</si>
  <si>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</si>
  <si>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</si>
  <si>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</si>
  <si>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</si>
  <si>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</si>
  <si>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</si>
  <si>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</si>
  <si>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</si>
  <si>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</si>
  <si>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</si>
  <si>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</si>
  <si>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</si>
  <si>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</si>
  <si>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</si>
  <si>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</si>
  <si>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</si>
  <si>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</si>
  <si>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</si>
  <si>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</si>
  <si>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</si>
  <si>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</si>
  <si>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</si>
  <si>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</si>
  <si>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</si>
  <si>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</si>
  <si>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</si>
  <si>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</si>
  <si>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</si>
  <si>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</si>
  <si>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</si>
  <si>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</si>
  <si>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</si>
  <si>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</si>
  <si>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</si>
  <si>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</si>
  <si>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</si>
  <si>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</si>
  <si>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</si>
  <si>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</si>
  <si>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</si>
  <si>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</si>
  <si>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</si>
  <si>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</si>
  <si>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</si>
  <si>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</si>
  <si>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</si>
  <si>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</si>
  <si>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</si>
  <si>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</si>
  <si>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</si>
  <si>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</si>
  <si>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</si>
  <si>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</si>
  <si>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</si>
  <si>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</si>
  <si>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</si>
  <si>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</si>
  <si>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</si>
  <si>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</si>
  <si>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</si>
  <si>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</si>
  <si>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</si>
  <si>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</si>
  <si>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</si>
  <si>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</si>
  <si>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</si>
  <si>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</si>
  <si>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</si>
  <si>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</si>
  <si>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</si>
  <si>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</si>
  <si>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</si>
  <si>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</si>
  <si>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</si>
  <si>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</si>
  <si>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</si>
  <si>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</si>
  <si>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</si>
  <si>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</si>
  <si>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</si>
  <si>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</si>
  <si>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</si>
  <si>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</si>
  <si>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</si>
  <si>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</si>
  <si>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</si>
  <si>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</si>
  <si>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</si>
  <si>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</si>
  <si>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</si>
  <si>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</si>
  <si>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</si>
  <si>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</si>
  <si>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</si>
  <si>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</si>
  <si>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</si>
  <si>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</si>
  <si>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</si>
  <si>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</si>
  <si>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</si>
  <si>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</si>
  <si>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</si>
  <si>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</si>
  <si>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</si>
  <si>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</si>
  <si>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</si>
  <si>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</si>
  <si>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</si>
  <si>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</si>
  <si>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</si>
  <si>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</si>
  <si>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</si>
  <si>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</si>
  <si>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</si>
  <si>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</si>
  <si>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</si>
  <si>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</si>
  <si>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</si>
  <si>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</si>
  <si>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</si>
  <si>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</si>
  <si>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</si>
  <si>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</si>
  <si>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</si>
  <si>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</si>
  <si>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</si>
  <si>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</si>
  <si>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</si>
  <si>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</si>
  <si>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</si>
  <si>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</si>
  <si>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</si>
  <si>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</si>
  <si>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</si>
  <si>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</si>
  <si>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</si>
  <si>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</si>
  <si>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</si>
  <si>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</si>
  <si>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</si>
  <si>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</si>
  <si>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</si>
  <si>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</si>
  <si>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</si>
  <si>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</si>
  <si>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</si>
  <si>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</si>
  <si>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</si>
  <si>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</si>
  <si>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</si>
  <si>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</si>
  <si>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</si>
  <si>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</si>
  <si>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</si>
  <si>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</si>
  <si>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</si>
  <si>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</si>
  <si>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</si>
  <si>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</si>
  <si>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</si>
  <si>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</si>
  <si>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</si>
  <si>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</si>
  <si>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</si>
  <si>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</si>
  <si>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</si>
  <si>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</si>
  <si>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</si>
  <si>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</si>
  <si>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</si>
  <si>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</si>
  <si>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</si>
  <si>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</si>
  <si>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</si>
  <si>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</si>
  <si>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</si>
  <si>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</si>
  <si>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</si>
  <si>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</si>
  <si>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</si>
  <si>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</si>
  <si>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</si>
  <si>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</si>
  <si>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</si>
  <si>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</si>
  <si>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</si>
  <si>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</si>
  <si>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</si>
  <si>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</si>
  <si>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</si>
  <si>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</si>
  <si>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</si>
  <si>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</si>
  <si>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</si>
  <si>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</si>
  <si>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</si>
  <si>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</si>
  <si>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</si>
  <si>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</si>
  <si>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</si>
  <si>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</si>
  <si>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</si>
  <si>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</si>
  <si>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</si>
  <si>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</si>
  <si>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</si>
  <si>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</si>
  <si>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</si>
  <si>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</si>
  <si>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</si>
  <si>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</si>
  <si>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</si>
  <si>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</si>
  <si>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</si>
  <si>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</si>
  <si>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</si>
  <si>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</si>
  <si>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</si>
  <si>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</si>
  <si>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</si>
  <si>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</si>
  <si>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</si>
  <si>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</si>
  <si>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</si>
  <si>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</si>
  <si>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</si>
  <si>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</si>
  <si>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</si>
  <si>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</si>
  <si>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</si>
  <si>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</si>
  <si>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</si>
  <si>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</si>
  <si>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</si>
  <si>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</si>
  <si>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</si>
  <si>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</si>
  <si>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</si>
  <si>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</si>
  <si>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</si>
  <si>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</si>
  <si>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</si>
  <si>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</si>
  <si>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</si>
  <si>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</si>
  <si>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</si>
  <si>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</si>
  <si>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</si>
  <si>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</si>
  <si>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</si>
  <si>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</si>
  <si>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</si>
  <si>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</si>
  <si>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</si>
  <si>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</si>
  <si>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</si>
  <si>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</si>
  <si>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</si>
  <si>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</si>
  <si>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</si>
  <si>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</si>
  <si>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</si>
  <si>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</si>
  <si>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</si>
  <si>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</si>
  <si>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</si>
  <si>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</si>
  <si>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</si>
  <si>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</si>
  <si>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</si>
  <si>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</si>
  <si>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</si>
  <si>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</si>
  <si>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</si>
  <si>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</si>
  <si>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</si>
  <si>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</si>
  <si>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</si>
  <si>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</si>
  <si>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</si>
  <si>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</si>
  <si>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</si>
  <si>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</si>
  <si>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</si>
  <si>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</si>
  <si>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</si>
  <si>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</si>
  <si>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</si>
  <si>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</si>
  <si>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</si>
  <si>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</si>
  <si>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</si>
  <si>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</si>
  <si>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</si>
  <si>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</si>
  <si>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</si>
  <si>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</si>
  <si>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</si>
  <si>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</si>
  <si>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</si>
  <si>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</si>
  <si>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</si>
  <si>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</si>
  <si>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</si>
  <si>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</si>
  <si>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</si>
  <si>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</si>
  <si>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</si>
  <si>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</si>
  <si>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</si>
  <si>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</si>
  <si>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</si>
  <si>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</si>
  <si>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</si>
  <si>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</si>
  <si>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</si>
  <si>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</si>
  <si>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</si>
  <si>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</si>
  <si>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</si>
  <si>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</si>
  <si>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</si>
  <si>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</si>
  <si>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</si>
  <si>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</si>
  <si>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</si>
  <si>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</si>
  <si>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</si>
  <si>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</si>
  <si>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</si>
  <si>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</si>
  <si>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</si>
  <si>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</si>
  <si>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</si>
  <si>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</si>
  <si>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</si>
  <si>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</si>
  <si>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</si>
  <si>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</si>
  <si>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</si>
  <si>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</si>
  <si>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</si>
  <si>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</si>
  <si>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</si>
  <si>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</si>
  <si>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</si>
  <si>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</si>
  <si>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</si>
  <si>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</si>
  <si>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</si>
  <si>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</si>
  <si>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</si>
  <si>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</si>
  <si>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</si>
  <si>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</si>
  <si>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</si>
  <si>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</si>
  <si>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</si>
  <si>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</si>
  <si>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</si>
  <si>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</si>
  <si>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</si>
  <si>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</si>
  <si>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</si>
  <si>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</si>
  <si>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</si>
  <si>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</si>
  <si>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</si>
  <si>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</si>
  <si>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</si>
  <si>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</si>
  <si>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</si>
  <si>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</si>
  <si>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</si>
  <si>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</si>
  <si>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</si>
  <si>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</si>
  <si>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</si>
  <si>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</si>
  <si>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</si>
  <si>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</si>
  <si>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</si>
  <si>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</si>
  <si>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</si>
  <si>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</si>
  <si>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</si>
  <si>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</si>
  <si>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</si>
  <si>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</si>
  <si>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</si>
  <si>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</si>
  <si>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</si>
  <si>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</si>
  <si>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</si>
  <si>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</si>
  <si>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</si>
  <si>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</si>
  <si>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</si>
  <si>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</si>
  <si>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</si>
  <si>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</si>
  <si>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</si>
  <si>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</si>
  <si>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</si>
  <si>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</si>
  <si>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</si>
  <si>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</si>
  <si>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</si>
  <si>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</si>
  <si>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</si>
  <si>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</si>
  <si>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</si>
  <si>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</si>
  <si>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</si>
  <si>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</si>
  <si>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</si>
  <si>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</si>
  <si>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</si>
  <si>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</si>
  <si>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</si>
  <si>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</si>
  <si>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</si>
  <si>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</si>
  <si>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</si>
  <si>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</si>
  <si>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</si>
  <si>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</si>
  <si>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</si>
  <si>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</si>
  <si>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</si>
  <si>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</si>
  <si>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</si>
  <si>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</si>
  <si>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</si>
  <si>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</si>
  <si>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</si>
  <si>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</si>
  <si>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</si>
  <si>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</si>
  <si>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</si>
  <si>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</si>
  <si>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</si>
  <si>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</si>
  <si>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</si>
  <si>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</si>
  <si>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</si>
  <si>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</si>
  <si>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</si>
  <si>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</si>
  <si>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</si>
  <si>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</si>
  <si>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</si>
  <si>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</si>
  <si>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</si>
  <si>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</si>
  <si>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</si>
  <si>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</si>
  <si>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</si>
  <si>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</si>
  <si>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</si>
  <si>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</si>
  <si>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</si>
  <si>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</si>
  <si>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</si>
  <si>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</si>
  <si>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</si>
  <si>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</si>
  <si>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</si>
  <si>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</si>
  <si>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</si>
  <si>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</si>
  <si>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</si>
  <si>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</si>
  <si>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</si>
  <si>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</si>
  <si>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</si>
  <si>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</si>
  <si>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</si>
  <si>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</si>
  <si>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</si>
  <si>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</si>
  <si>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</si>
  <si>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</si>
  <si>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</si>
  <si>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</si>
  <si>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</si>
  <si>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</si>
  <si>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</si>
  <si>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</si>
  <si>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</si>
  <si>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</si>
  <si>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</si>
  <si>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</si>
  <si>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</si>
  <si>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</si>
  <si>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</si>
  <si>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</si>
  <si>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</si>
  <si>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</si>
  <si>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</si>
  <si>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</si>
  <si>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</si>
  <si>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</si>
  <si>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</si>
  <si>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</si>
  <si>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</si>
  <si>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</si>
  <si>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</si>
  <si>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</si>
  <si>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</si>
  <si>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</si>
  <si>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</si>
  <si>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</si>
  <si>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</si>
  <si>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</si>
  <si>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</si>
  <si>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</si>
  <si>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</si>
  <si>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</si>
  <si>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</si>
  <si>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</si>
  <si>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</si>
  <si>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</si>
  <si>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</si>
  <si>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</si>
  <si>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</si>
  <si>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</si>
  <si>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</si>
  <si>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</si>
  <si>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</si>
  <si>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</si>
  <si>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</si>
  <si>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</si>
  <si>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</si>
  <si>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</si>
  <si>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</si>
  <si>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</si>
  <si>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</si>
  <si>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</si>
  <si>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</si>
  <si>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</si>
  <si>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</si>
  <si>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</si>
  <si>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</si>
  <si>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</si>
  <si>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</si>
  <si>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</si>
  <si>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</si>
  <si>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</si>
  <si>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</si>
  <si>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</si>
  <si>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</si>
  <si>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</si>
  <si>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</si>
  <si>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</si>
  <si>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</si>
  <si>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</si>
  <si>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</si>
  <si>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</si>
  <si>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</si>
  <si>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</si>
  <si>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</si>
  <si>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</si>
  <si>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</si>
  <si>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</si>
  <si>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</si>
  <si>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</si>
  <si>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</si>
  <si>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</si>
  <si>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</si>
  <si>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</si>
  <si>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</si>
  <si>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</si>
  <si>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</si>
  <si>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</si>
  <si>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</si>
  <si>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</si>
  <si>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</si>
  <si>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</si>
  <si>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</si>
  <si>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</si>
  <si>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</si>
  <si>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</si>
  <si>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</si>
  <si>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</si>
  <si>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</si>
  <si>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</si>
  <si>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</si>
  <si>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</si>
  <si>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</si>
  <si>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</si>
  <si>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</si>
  <si>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</si>
  <si>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</si>
  <si>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</si>
  <si>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</si>
  <si>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</si>
  <si>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</si>
  <si>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</si>
  <si>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</si>
  <si>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</si>
  <si>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</si>
  <si>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</si>
  <si>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</si>
  <si>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</si>
  <si>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</si>
  <si>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</si>
  <si>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</si>
  <si>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</si>
  <si>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</si>
  <si>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</si>
  <si>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</si>
  <si>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</si>
  <si>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</si>
  <si>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</si>
  <si>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</si>
  <si>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</si>
  <si>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</si>
  <si>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</si>
  <si>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</si>
  <si>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</si>
  <si>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</si>
  <si>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</si>
  <si>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</si>
  <si>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</si>
  <si>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</si>
  <si>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</si>
  <si>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</si>
  <si>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</si>
  <si>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</si>
  <si>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</si>
  <si>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</si>
  <si>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</si>
  <si>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</si>
  <si>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</si>
  <si>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</si>
  <si>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</si>
  <si>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</si>
  <si>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</si>
  <si>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</si>
  <si>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</si>
  <si>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</si>
  <si>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</si>
  <si>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</si>
  <si>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</si>
  <si>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</si>
  <si>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</si>
  <si>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</si>
  <si>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</si>
  <si>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</si>
  <si>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</si>
  <si>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</si>
  <si>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</si>
  <si>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</si>
  <si>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</si>
  <si>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</si>
  <si>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</si>
  <si>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</si>
  <si>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</si>
  <si>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</si>
  <si>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</si>
  <si>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</si>
  <si>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</si>
  <si>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</si>
  <si>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</si>
  <si>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</si>
  <si>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</si>
  <si>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</si>
  <si>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</si>
  <si>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</si>
  <si>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</si>
  <si>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</si>
  <si>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</si>
  <si>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</si>
  <si>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</si>
  <si>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</si>
  <si>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</si>
  <si>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</si>
  <si>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</si>
  <si>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</si>
  <si>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</si>
  <si>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</si>
  <si>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</si>
  <si>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</si>
  <si>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</si>
  <si>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</si>
  <si>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</si>
  <si>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</si>
  <si>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</si>
  <si>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</si>
  <si>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</si>
  <si>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</si>
  <si>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</si>
  <si>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</si>
  <si>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</si>
  <si>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</si>
  <si>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</si>
  <si>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</si>
  <si>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</si>
  <si>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</si>
  <si>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</si>
  <si>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</si>
  <si>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</si>
  <si>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</si>
  <si>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</si>
  <si>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</si>
  <si>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</si>
  <si>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</si>
  <si>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</si>
  <si>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</si>
  <si>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</si>
  <si>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</si>
  <si>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</si>
  <si>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</si>
  <si>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</si>
  <si>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</si>
  <si>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</si>
  <si>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</si>
  <si>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</si>
  <si>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</si>
  <si>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</si>
  <si>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</si>
  <si>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</si>
  <si>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</si>
  <si>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</si>
  <si>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</si>
  <si>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</si>
  <si>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</si>
  <si>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</si>
  <si>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</si>
  <si>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</si>
  <si>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</si>
  <si>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</si>
  <si>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</si>
  <si>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</si>
  <si>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</si>
  <si>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</si>
  <si>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</si>
  <si>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</si>
  <si>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</si>
  <si>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</si>
  <si>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</si>
  <si>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</si>
  <si>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</si>
  <si>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</si>
  <si>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</si>
  <si>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</si>
  <si>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</si>
  <si>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</si>
  <si>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</si>
  <si>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</si>
  <si>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</si>
  <si>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</si>
  <si>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</si>
  <si>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</si>
  <si>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</si>
  <si>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</si>
  <si>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</si>
  <si>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</si>
  <si>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</si>
  <si>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</si>
  <si>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</si>
  <si>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</si>
  <si>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</si>
  <si>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</si>
  <si>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</si>
  <si>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</si>
  <si>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</si>
  <si>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</si>
  <si>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</si>
  <si>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</si>
  <si>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</si>
  <si>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</si>
  <si>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</si>
  <si>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</si>
  <si>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</si>
  <si>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</si>
  <si>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</si>
  <si>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</si>
  <si>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</si>
  <si>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</si>
  <si>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</si>
  <si>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</si>
  <si>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</si>
  <si>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</si>
  <si>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</si>
  <si>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</si>
  <si>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</si>
  <si>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</si>
  <si>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</si>
  <si>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</si>
  <si>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</si>
  <si>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</si>
  <si>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</si>
  <si>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</si>
  <si>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</si>
  <si>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</si>
  <si>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</si>
  <si>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</si>
  <si>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</si>
  <si>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</si>
  <si>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</si>
  <si>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</si>
  <si>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</si>
  <si>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</si>
  <si>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</si>
  <si>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</si>
  <si>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</si>
  <si>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</si>
  <si>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</si>
  <si>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</si>
  <si>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</si>
  <si>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</si>
  <si>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</si>
  <si>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</si>
  <si>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</si>
  <si>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</si>
  <si>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</si>
  <si>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</si>
  <si>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</si>
  <si>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</si>
  <si>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</si>
  <si>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</si>
  <si>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</si>
  <si>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</si>
  <si>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</si>
  <si>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</si>
  <si>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</si>
  <si>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</si>
  <si>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</si>
  <si>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</si>
  <si>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</si>
  <si>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</si>
  <si>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</si>
  <si>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</si>
  <si>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</si>
  <si>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</si>
  <si>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</si>
  <si>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</si>
  <si>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</si>
  <si>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</si>
  <si>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</si>
  <si>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</si>
  <si>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</si>
  <si>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</si>
  <si>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</si>
  <si>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</si>
  <si>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</si>
  <si>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</si>
  <si>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</si>
  <si>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</si>
  <si>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</si>
  <si>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</si>
  <si>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</si>
  <si>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</si>
  <si>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</si>
  <si>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</si>
  <si>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</si>
  <si>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</si>
  <si>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</si>
  <si>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</si>
  <si>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</si>
  <si>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</si>
  <si>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</si>
  <si>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</si>
  <si>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</si>
  <si>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</si>
  <si>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</si>
  <si>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</si>
  <si>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</si>
  <si>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</si>
  <si>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</si>
  <si>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</si>
  <si>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</si>
  <si>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</si>
  <si>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</si>
  <si>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</si>
  <si>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</si>
  <si>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</si>
  <si>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</si>
  <si>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</si>
  <si>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</si>
  <si>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</si>
  <si>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</si>
  <si>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</si>
  <si>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</si>
  <si>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</si>
  <si>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</si>
  <si>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</si>
  <si>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</si>
  <si>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</si>
  <si>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</si>
  <si>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</si>
  <si>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</si>
  <si>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</si>
  <si>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</si>
  <si>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</si>
  <si>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</si>
  <si>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</si>
  <si>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</si>
  <si>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</si>
  <si>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</si>
  <si>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</si>
  <si>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</si>
  <si>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</si>
  <si>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</si>
  <si>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</si>
  <si>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</si>
  <si>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</si>
  <si>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</si>
  <si>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</si>
  <si>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</si>
  <si>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</si>
  <si>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</si>
  <si>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</si>
  <si>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</si>
  <si>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</si>
  <si>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</si>
  <si>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</si>
  <si>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</si>
  <si>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</si>
  <si>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</si>
  <si>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</si>
  <si>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</si>
  <si>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</si>
  <si>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</si>
  <si>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</si>
  <si>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</si>
  <si>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</si>
  <si>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</si>
  <si>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</si>
  <si>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</si>
  <si>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</si>
  <si>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</si>
  <si>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</si>
  <si>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</si>
  <si>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</si>
  <si>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</si>
  <si>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</si>
  <si>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</si>
  <si>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</si>
  <si>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</si>
  <si>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</si>
  <si>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</si>
  <si>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</si>
  <si>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</si>
  <si>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</si>
  <si>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</si>
  <si>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</si>
  <si>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</si>
  <si>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</si>
  <si>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</si>
  <si>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</si>
  <si>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</si>
  <si>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</si>
  <si>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</si>
  <si>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</si>
  <si>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</si>
  <si>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</si>
  <si>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</si>
  <si>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</si>
  <si>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</si>
  <si>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</si>
  <si>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</si>
  <si>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</si>
  <si>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</si>
  <si>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</si>
  <si>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</si>
  <si>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</si>
  <si>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</si>
  <si>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</si>
  <si>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</si>
  <si>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</si>
  <si>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</si>
  <si>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</si>
  <si>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</si>
  <si>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</si>
  <si>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</si>
  <si>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</si>
  <si>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</si>
  <si>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</si>
  <si>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</si>
  <si>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</si>
  <si>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</si>
  <si>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</si>
  <si>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</si>
  <si>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</si>
  <si>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</si>
  <si>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</si>
  <si>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</si>
  <si>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</si>
  <si>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</si>
  <si>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</si>
  <si>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</si>
  <si>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</si>
  <si>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</si>
  <si>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</si>
  <si>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</si>
  <si>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</si>
  <si>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</si>
  <si>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</si>
  <si>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</si>
  <si>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</si>
  <si>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</si>
  <si>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</si>
  <si>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</si>
  <si>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</si>
  <si>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</si>
  <si>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</si>
  <si>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</si>
  <si>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</si>
  <si>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</si>
  <si>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</si>
  <si>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</si>
  <si>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</si>
  <si>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</si>
  <si>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</si>
  <si>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</si>
  <si>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</si>
  <si>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</si>
  <si>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</si>
  <si>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</si>
  <si>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</si>
  <si>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</si>
  <si>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</si>
  <si>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</si>
  <si>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</si>
  <si>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</si>
  <si>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</si>
  <si>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</si>
  <si>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</si>
  <si>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</si>
  <si>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</si>
  <si>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</si>
  <si>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</si>
  <si>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</si>
  <si>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</si>
  <si>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</si>
  <si>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</si>
  <si>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</si>
  <si>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</si>
  <si>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</si>
  <si>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</si>
  <si>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</si>
  <si>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</si>
  <si>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</si>
  <si>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</si>
  <si>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</si>
  <si>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</si>
  <si>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</si>
  <si>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</si>
  <si>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</si>
  <si>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</si>
  <si>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</si>
  <si>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</si>
  <si>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</si>
  <si>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</si>
  <si>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</si>
  <si>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</si>
  <si>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</si>
  <si>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</si>
  <si>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</si>
  <si>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</si>
  <si>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</si>
  <si>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</si>
  <si>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</si>
  <si>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</si>
  <si>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</si>
  <si>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</si>
  <si>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</si>
  <si>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</si>
  <si>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</si>
  <si>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</si>
  <si>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</si>
  <si>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</si>
  <si>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</si>
  <si>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</si>
  <si>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</si>
  <si>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</si>
  <si>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</si>
  <si>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</si>
  <si>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</si>
  <si>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</si>
  <si>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</si>
  <si>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</si>
  <si>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</si>
  <si>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</si>
  <si>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</si>
  <si>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</si>
  <si>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</si>
  <si>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</si>
  <si>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</si>
  <si>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</si>
  <si>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</si>
  <si>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</si>
  <si>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</si>
  <si>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</si>
  <si>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</si>
  <si>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</si>
  <si>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</si>
  <si>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</si>
  <si>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</si>
  <si>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</si>
  <si>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</si>
  <si>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</si>
  <si>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</si>
  <si>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</si>
  <si>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</si>
  <si>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</si>
  <si>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</si>
  <si>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</si>
  <si>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</si>
  <si>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</si>
  <si>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</si>
  <si>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</si>
  <si>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</si>
  <si>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</si>
  <si>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</si>
  <si>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</si>
  <si>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</si>
  <si>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</si>
  <si>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</si>
  <si>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</si>
  <si>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</si>
  <si>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</si>
  <si>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</si>
  <si>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</si>
  <si>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</si>
  <si>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</si>
  <si>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</si>
  <si>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</si>
  <si>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</si>
  <si>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</si>
  <si>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</si>
  <si>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</si>
  <si>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</si>
  <si>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</si>
  <si>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</si>
  <si>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</si>
  <si>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</si>
  <si>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</si>
  <si>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</si>
  <si>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</si>
  <si>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</si>
  <si>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</si>
  <si>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</si>
  <si>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</si>
  <si>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</si>
  <si>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</si>
  <si>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</si>
  <si>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</si>
  <si>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</si>
  <si>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</si>
  <si>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</si>
  <si>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</si>
  <si>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</si>
  <si>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</si>
  <si>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</si>
  <si>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</si>
  <si>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</si>
  <si>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</si>
  <si>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</si>
  <si>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</si>
  <si>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</si>
  <si>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</si>
  <si>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</si>
  <si>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</si>
  <si>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</si>
  <si>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</si>
  <si>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</si>
  <si>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</si>
  <si>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</si>
  <si>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</si>
  <si>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</si>
  <si>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</si>
  <si>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</si>
  <si>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</si>
  <si>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</si>
  <si>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</si>
  <si>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</si>
  <si>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</si>
  <si>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</si>
  <si>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</si>
  <si>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</si>
  <si>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</si>
  <si>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</si>
  <si>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</si>
  <si>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</si>
  <si>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</si>
  <si>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</si>
  <si>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</si>
  <si>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</si>
  <si>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</si>
  <si>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</si>
  <si>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</si>
  <si>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</si>
  <si>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</si>
  <si>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</si>
  <si>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</si>
  <si>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</si>
  <si>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</si>
  <si>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</si>
  <si>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</si>
  <si>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</si>
  <si>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</si>
  <si>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</si>
  <si>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</si>
  <si>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</si>
  <si>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</si>
  <si>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</si>
  <si>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</si>
  <si>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</si>
  <si>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</si>
  <si>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</si>
  <si>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</si>
  <si>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</si>
  <si>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</si>
  <si>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</si>
  <si>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</si>
  <si>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</si>
  <si>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</si>
  <si>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</si>
  <si>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</si>
  <si>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</si>
  <si>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</si>
  <si>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</si>
  <si>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</si>
  <si>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</si>
  <si>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</si>
  <si>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</si>
  <si>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</si>
  <si>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</si>
  <si>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</si>
  <si>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</si>
  <si>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</si>
  <si>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</si>
  <si>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</si>
  <si>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</si>
  <si>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</si>
  <si>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</si>
  <si>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</si>
  <si>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</si>
  <si>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</si>
  <si>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</si>
  <si>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</si>
  <si>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</si>
  <si>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</si>
  <si>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</si>
  <si>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</si>
  <si>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</si>
  <si>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</si>
  <si>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</si>
  <si>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</si>
  <si>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</si>
  <si>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</si>
  <si>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</si>
  <si>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</si>
  <si>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</si>
  <si>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</si>
  <si>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</si>
  <si>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</si>
  <si>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</si>
  <si>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</si>
  <si>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</si>
  <si>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</si>
  <si>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</si>
  <si>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</si>
  <si>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</si>
  <si>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</si>
  <si>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</si>
  <si>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</si>
  <si>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</si>
  <si>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</si>
  <si>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</si>
  <si>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</si>
  <si>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</si>
  <si>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</si>
  <si>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</si>
  <si>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</si>
  <si>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</si>
  <si>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</si>
  <si>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</si>
  <si>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</si>
  <si>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</si>
  <si>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</si>
  <si>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</si>
  <si>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</si>
  <si>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</si>
  <si>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</si>
  <si>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</si>
  <si>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</si>
  <si>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</si>
  <si>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</si>
  <si>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</si>
  <si>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</si>
  <si>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</si>
  <si>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</si>
  <si>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</si>
  <si>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</si>
  <si>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</si>
  <si>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</si>
  <si>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</si>
  <si>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</si>
  <si>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</si>
  <si>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</si>
  <si>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</si>
  <si>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</si>
  <si>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</si>
  <si>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</si>
  <si>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</si>
  <si>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</si>
  <si>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</si>
  <si>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</si>
  <si>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</si>
  <si>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</si>
  <si>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</si>
  <si>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</si>
  <si>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</si>
  <si>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</si>
  <si>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</si>
  <si>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</si>
  <si>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</si>
  <si>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</si>
  <si>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</si>
  <si>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</si>
  <si>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</si>
  <si>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</si>
  <si>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</si>
  <si>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</si>
  <si>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</si>
  <si>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</si>
  <si>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</si>
  <si>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</si>
  <si>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</si>
  <si>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</si>
  <si>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</si>
  <si>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</si>
  <si>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</si>
  <si>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</si>
  <si>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</si>
  <si>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</si>
  <si>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</si>
  <si>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</si>
  <si>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</si>
  <si>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</si>
  <si>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</si>
  <si>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</si>
  <si>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</si>
  <si>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</si>
  <si>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</si>
  <si>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</si>
  <si>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</si>
  <si>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</si>
  <si>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</si>
  <si>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</si>
  <si>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</si>
  <si>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</si>
  <si>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</si>
  <si>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</si>
  <si>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</si>
  <si>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</si>
  <si>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</si>
  <si>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</si>
  <si>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</si>
  <si>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</si>
  <si>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</si>
  <si>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</si>
  <si>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</si>
  <si>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</si>
  <si>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</si>
  <si>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</si>
  <si>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</si>
  <si>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</si>
  <si>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</si>
  <si>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</si>
  <si>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</si>
  <si>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</si>
  <si>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</si>
  <si>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</si>
  <si>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</si>
  <si>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</si>
  <si>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</si>
  <si>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</si>
  <si>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</si>
  <si>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</si>
  <si>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</si>
  <si>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</si>
  <si>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</si>
  <si>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</si>
  <si>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</si>
  <si>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</si>
  <si>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</si>
  <si>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</si>
  <si>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</si>
  <si>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</si>
  <si>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</si>
  <si>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</si>
  <si>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</si>
  <si>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</si>
  <si>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</si>
  <si>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</si>
  <si>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</si>
  <si>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</si>
  <si>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</si>
  <si>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</si>
  <si>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</si>
  <si>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</si>
  <si>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</si>
  <si>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</si>
  <si>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</si>
  <si>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</si>
  <si>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</si>
  <si>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</si>
  <si>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</si>
  <si>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</si>
  <si>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</si>
  <si>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</si>
  <si>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</si>
  <si>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</si>
  <si>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</si>
  <si>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</si>
  <si>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</si>
  <si>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</si>
  <si>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</si>
  <si>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</si>
  <si>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</si>
  <si>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</si>
  <si>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</si>
  <si>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</si>
  <si>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</si>
  <si>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</si>
  <si>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</si>
  <si>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</si>
  <si>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</si>
  <si>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</si>
  <si>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</si>
  <si>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</si>
  <si>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</si>
  <si>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</si>
  <si>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</si>
  <si>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</si>
  <si>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</si>
  <si>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</si>
  <si>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</si>
  <si>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</si>
  <si>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</si>
  <si>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</si>
  <si>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</si>
  <si>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</si>
  <si>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</si>
  <si>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</si>
  <si>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</si>
  <si>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</si>
  <si>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</si>
  <si>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</si>
  <si>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</si>
  <si>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</si>
  <si>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</si>
  <si>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</si>
  <si>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</si>
  <si>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</si>
  <si>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</si>
  <si>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</si>
  <si>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</si>
  <si>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</si>
  <si>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</si>
  <si>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</si>
  <si>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</si>
  <si>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</si>
  <si>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</si>
  <si>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</si>
  <si>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</si>
  <si>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</si>
  <si>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</si>
  <si>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</si>
  <si>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</si>
  <si>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</si>
  <si>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</si>
  <si>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</si>
  <si>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</si>
  <si>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</si>
  <si>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</si>
  <si>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</si>
  <si>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</si>
  <si>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</si>
  <si>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</si>
  <si>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</si>
  <si>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</si>
  <si>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</si>
  <si>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</si>
  <si>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</si>
  <si>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</si>
  <si>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</si>
  <si>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</si>
  <si>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</si>
  <si>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</si>
  <si>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</si>
  <si>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</si>
  <si>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</si>
  <si>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</si>
  <si>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</si>
  <si>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</si>
  <si>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</si>
  <si>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</si>
  <si>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</si>
  <si>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</si>
  <si>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</si>
  <si>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</si>
  <si>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</si>
  <si>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</si>
  <si>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</si>
  <si>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</si>
  <si>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</si>
  <si>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</si>
  <si>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</si>
  <si>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</si>
  <si>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</si>
  <si>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</si>
  <si>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</si>
  <si>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</si>
  <si>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</si>
  <si>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</si>
  <si>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</si>
  <si>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</si>
  <si>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</si>
  <si>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</si>
  <si>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</si>
  <si>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</si>
  <si>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</si>
  <si>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</si>
  <si>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</si>
  <si>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</si>
  <si>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</si>
  <si>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</si>
  <si>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</si>
  <si>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</si>
  <si>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</si>
  <si>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</si>
  <si>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</si>
  <si>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</si>
  <si>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</si>
  <si>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</si>
  <si>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</si>
  <si>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</si>
  <si>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</si>
  <si>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</si>
  <si>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</si>
  <si>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</si>
  <si>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</si>
  <si>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</si>
  <si>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</si>
  <si>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</si>
  <si>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</si>
  <si>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</si>
  <si>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</si>
  <si>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</si>
  <si>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</si>
  <si>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</si>
  <si>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</si>
  <si>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</si>
  <si>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</si>
  <si>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</si>
  <si>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</si>
  <si>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</si>
  <si>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</si>
  <si>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</si>
  <si>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</si>
  <si>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</si>
  <si>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</si>
  <si>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</si>
  <si>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</si>
  <si>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</si>
  <si>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</si>
  <si>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</si>
  <si>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</si>
  <si>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</si>
  <si>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</si>
  <si>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</si>
  <si>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</si>
  <si>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</si>
  <si>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</si>
  <si>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</si>
  <si>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</si>
  <si>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</si>
  <si>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</si>
  <si>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</si>
  <si>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</si>
  <si>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</si>
  <si>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</si>
  <si>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</si>
  <si>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</si>
  <si>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</si>
  <si>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</si>
  <si>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</si>
  <si>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</si>
  <si>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</si>
  <si>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</si>
  <si>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</si>
  <si>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</si>
  <si>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</si>
  <si>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</si>
  <si>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</si>
  <si>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</si>
  <si>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</si>
  <si>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</si>
  <si>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</si>
  <si>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</si>
  <si>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</si>
  <si>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</si>
  <si>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</si>
  <si>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</si>
  <si>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</si>
  <si>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</si>
  <si>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</si>
  <si>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</si>
  <si>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</si>
  <si>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</si>
  <si>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</si>
  <si>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</si>
  <si>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</si>
  <si>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</si>
  <si>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</si>
  <si>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</si>
  <si>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</si>
  <si>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</si>
  <si>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</si>
  <si>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</si>
  <si>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</si>
  <si>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</si>
  <si>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</si>
  <si>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</si>
  <si>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</si>
  <si>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</si>
  <si>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</si>
  <si>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</si>
  <si>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</si>
  <si>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</si>
  <si>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</si>
  <si>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</si>
  <si>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</si>
  <si>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</si>
  <si>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</si>
  <si>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</si>
  <si>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</si>
  <si>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</si>
  <si>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</si>
  <si>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</si>
  <si>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</si>
  <si>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</si>
  <si>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</si>
  <si>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</si>
  <si>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</si>
  <si>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</si>
  <si>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</si>
  <si>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</si>
  <si>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</si>
  <si>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</si>
  <si>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</si>
  <si>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</si>
  <si>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</si>
  <si>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</si>
  <si>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</si>
  <si>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</si>
  <si>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</si>
  <si>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</si>
  <si>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</si>
  <si>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</si>
  <si>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</si>
  <si>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</si>
  <si>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</si>
  <si>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</si>
  <si>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</si>
  <si>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</si>
  <si>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</si>
  <si>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</si>
  <si>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</si>
  <si>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</si>
  <si>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</si>
  <si>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</si>
  <si>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</si>
  <si>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</si>
  <si>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</si>
  <si>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</si>
  <si>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</si>
  <si>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</si>
  <si>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</si>
  <si>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</si>
  <si>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</si>
  <si>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</si>
  <si>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</si>
  <si>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</si>
  <si>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</si>
  <si>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</si>
  <si>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</si>
  <si>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</si>
  <si>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</si>
  <si>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</si>
  <si>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</si>
  <si>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</si>
  <si>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</si>
  <si>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</si>
  <si>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</si>
  <si>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</si>
  <si>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</si>
  <si>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</si>
  <si>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</si>
  <si>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</si>
  <si>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</si>
  <si>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</si>
  <si>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</si>
  <si>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</si>
  <si>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</si>
  <si>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</si>
  <si>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</si>
  <si>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</si>
  <si>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</si>
  <si>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</si>
  <si>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</si>
  <si>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</si>
  <si>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</si>
  <si>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</si>
  <si>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</si>
  <si>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</si>
  <si>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</si>
  <si>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</si>
  <si>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</si>
  <si>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</si>
  <si>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</si>
  <si>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</si>
  <si>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</si>
  <si>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</si>
  <si>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</si>
  <si>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</si>
  <si>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</si>
  <si>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</si>
  <si>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</si>
  <si>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</si>
  <si>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</si>
  <si>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</si>
  <si>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</si>
  <si>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</si>
  <si>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</si>
  <si>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</si>
  <si>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</si>
  <si>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</si>
  <si>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</si>
  <si>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</si>
  <si>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</si>
  <si>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</si>
  <si>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</si>
  <si>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</si>
  <si>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</si>
  <si>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</si>
  <si>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</si>
  <si>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</si>
  <si>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</si>
  <si>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</si>
  <si>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</si>
  <si>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</si>
  <si>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</si>
  <si>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</si>
  <si>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</si>
  <si>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</si>
  <si>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</si>
  <si>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</si>
  <si>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</si>
  <si>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</si>
  <si>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</si>
  <si>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</si>
  <si>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</si>
  <si>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</si>
  <si>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</si>
  <si>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</si>
  <si>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</si>
  <si>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</si>
  <si>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</si>
  <si>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</si>
  <si>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</si>
  <si>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</si>
  <si>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</si>
  <si>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</si>
  <si>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</si>
  <si>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</si>
  <si>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</si>
  <si>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</si>
  <si>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</si>
  <si>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</si>
  <si>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</si>
  <si>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</si>
  <si>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</si>
  <si>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</si>
  <si>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</si>
  <si>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</si>
  <si>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</si>
  <si>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</si>
  <si>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</si>
  <si>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</si>
  <si>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</si>
  <si>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</si>
  <si>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</si>
  <si>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</si>
  <si>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</si>
  <si>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</si>
  <si>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</si>
  <si>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</si>
  <si>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</si>
  <si>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</si>
  <si>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</si>
  <si>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</si>
  <si>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</si>
  <si>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</si>
  <si>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</si>
  <si>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</si>
  <si>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</si>
  <si>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</si>
  <si>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</si>
  <si>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</si>
  <si>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</si>
  <si>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</si>
  <si>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</si>
  <si>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</si>
  <si>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</si>
  <si>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</si>
  <si>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</si>
  <si>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</si>
  <si>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</si>
  <si>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</si>
  <si>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</si>
  <si>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</si>
  <si>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</si>
  <si>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</si>
  <si>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</si>
  <si>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</si>
  <si>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</si>
  <si>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</si>
  <si>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</si>
  <si>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</si>
  <si>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</si>
  <si>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</si>
  <si>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</si>
  <si>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</si>
  <si>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</si>
  <si>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</si>
  <si>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</si>
  <si>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</si>
  <si>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</si>
  <si>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</si>
  <si>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</si>
  <si>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</si>
  <si>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</si>
  <si>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</si>
  <si>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</si>
  <si>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</si>
  <si>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</si>
  <si>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</si>
  <si>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</si>
  <si>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</si>
  <si>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</si>
  <si>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</si>
  <si>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</si>
  <si>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</si>
  <si>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</si>
  <si>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</si>
  <si>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</si>
  <si>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</si>
  <si>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</si>
  <si>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</si>
  <si>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</si>
  <si>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</si>
  <si>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</si>
  <si>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</si>
  <si>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</si>
  <si>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</si>
  <si>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</si>
  <si>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</si>
  <si>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</si>
  <si>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</si>
  <si>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</si>
  <si>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</si>
  <si>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</si>
  <si>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</si>
  <si>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</si>
  <si>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</si>
  <si>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</si>
  <si>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</si>
  <si>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</si>
  <si>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</si>
  <si>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</si>
  <si>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</si>
  <si>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</si>
  <si>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</si>
  <si>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</si>
  <si>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</si>
  <si>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</si>
  <si>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</si>
  <si>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</si>
  <si>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</si>
  <si>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</si>
  <si>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</si>
  <si>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</si>
  <si>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</si>
  <si>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</si>
  <si>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</si>
  <si>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</si>
  <si>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</si>
  <si>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</si>
  <si>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</si>
  <si>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</si>
  <si>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</si>
  <si>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</si>
  <si>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</si>
  <si>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</si>
  <si>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</si>
  <si>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</si>
  <si>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</si>
  <si>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</si>
  <si>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</si>
  <si>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</si>
  <si>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</si>
  <si>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</si>
  <si>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</si>
  <si>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</si>
  <si>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</si>
  <si>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</si>
  <si>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</si>
  <si>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</si>
  <si>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</si>
  <si>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</si>
  <si>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</si>
  <si>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</si>
  <si>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</si>
  <si>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</si>
  <si>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</si>
  <si>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</si>
  <si>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</si>
  <si>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</si>
  <si>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</si>
  <si>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</si>
  <si>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</si>
  <si>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</si>
  <si>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</si>
  <si>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</si>
  <si>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</si>
  <si>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</si>
  <si>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</si>
  <si>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</si>
  <si>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</si>
  <si>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</si>
  <si>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</si>
  <si>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</si>
  <si>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</si>
  <si>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</si>
  <si>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</si>
  <si>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</si>
  <si>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</si>
  <si>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</si>
  <si>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</si>
  <si>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</si>
  <si>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</si>
  <si>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</si>
  <si>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</si>
  <si>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</si>
  <si>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</si>
  <si>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</si>
  <si>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</si>
  <si>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</si>
  <si>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</si>
  <si>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</si>
  <si>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</si>
  <si>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</si>
  <si>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</si>
  <si>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</si>
  <si>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</si>
  <si>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</si>
  <si>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</si>
  <si>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</si>
  <si>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</si>
  <si>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</si>
  <si>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</si>
  <si>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</si>
  <si>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</si>
  <si>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</si>
  <si>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</si>
  <si>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</si>
  <si>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</si>
  <si>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</si>
  <si>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</si>
  <si>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</si>
  <si>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</si>
  <si>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</si>
  <si>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</si>
  <si>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</si>
  <si>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</si>
  <si>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</si>
  <si>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</si>
  <si>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</si>
  <si>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</si>
  <si>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</si>
  <si>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</si>
  <si>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</si>
  <si>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</si>
  <si>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</si>
  <si>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</si>
  <si>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</si>
  <si>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</si>
  <si>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</si>
  <si>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</si>
  <si>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</si>
  <si>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</si>
  <si>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</si>
  <si>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</si>
  <si>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</si>
  <si>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</si>
  <si>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</si>
  <si>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</si>
  <si>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</si>
  <si>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</si>
  <si>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</si>
  <si>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</si>
  <si>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</si>
  <si>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</si>
  <si>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</si>
  <si>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</si>
  <si>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</si>
  <si>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</si>
  <si>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</si>
  <si>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</si>
  <si>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</si>
  <si>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</si>
  <si>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</si>
  <si>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</si>
  <si>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</si>
  <si>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</si>
  <si>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</si>
  <si>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</si>
  <si>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</si>
  <si>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</si>
  <si>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</si>
  <si>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</si>
  <si>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</si>
  <si>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</si>
  <si>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</si>
  <si>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</si>
  <si>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</si>
  <si>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</si>
  <si>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</si>
  <si>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</si>
  <si>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</si>
  <si>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</si>
  <si>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</si>
  <si>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</si>
  <si>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</si>
  <si>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</si>
  <si>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</si>
  <si>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</si>
  <si>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</si>
  <si>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</si>
  <si>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</si>
  <si>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</si>
  <si>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</si>
  <si>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</si>
  <si>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</si>
  <si>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</si>
  <si>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</si>
  <si>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</si>
  <si>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</si>
  <si>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</si>
  <si>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</si>
  <si>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</si>
  <si>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</si>
  <si>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</si>
  <si>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</si>
  <si>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</si>
  <si>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</si>
  <si>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</si>
  <si>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</si>
  <si>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</si>
  <si>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</si>
  <si>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</si>
  <si>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</si>
  <si>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</si>
  <si>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</si>
  <si>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</si>
  <si>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</si>
  <si>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</si>
  <si>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</si>
  <si>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</si>
  <si>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</si>
  <si>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</si>
  <si>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</si>
  <si>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</si>
  <si>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</si>
  <si>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</si>
  <si>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</si>
  <si>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</si>
  <si>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</si>
  <si>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</si>
  <si>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</si>
  <si>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</si>
  <si>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</si>
  <si>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</si>
  <si>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</si>
  <si>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</si>
  <si>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</si>
  <si>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</si>
  <si>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</si>
  <si>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</si>
  <si>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</si>
  <si>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</si>
  <si>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</si>
  <si>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</si>
  <si>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</si>
  <si>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</si>
  <si>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</si>
  <si>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</si>
  <si>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</si>
  <si>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</si>
  <si>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</si>
  <si>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</si>
  <si>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</si>
  <si>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</si>
  <si>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</si>
  <si>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</si>
  <si>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</si>
  <si>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</si>
  <si>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</si>
  <si>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</si>
  <si>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</si>
  <si>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</si>
  <si>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</si>
  <si>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</si>
  <si>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</si>
  <si>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</si>
  <si>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</si>
  <si>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</si>
  <si>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</si>
  <si>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</si>
  <si>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</si>
  <si>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</si>
  <si>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</si>
  <si>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</si>
  <si>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</si>
  <si>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</si>
  <si>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</si>
  <si>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</si>
  <si>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</si>
  <si>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</si>
  <si>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</si>
  <si>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</si>
  <si>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</si>
  <si>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</si>
  <si>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</si>
  <si>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</si>
  <si>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</si>
  <si>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</si>
  <si>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</si>
  <si>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</si>
  <si>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</si>
  <si>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</si>
  <si>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</si>
  <si>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</si>
  <si>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</si>
  <si>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</si>
  <si>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</si>
  <si>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</si>
  <si>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</si>
  <si>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</si>
  <si>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</si>
  <si>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</si>
  <si>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</si>
  <si>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</si>
  <si>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</si>
  <si>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</si>
  <si>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</si>
  <si>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</si>
  <si>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</si>
  <si>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</si>
  <si>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</si>
  <si>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</si>
  <si>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</si>
  <si>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</si>
  <si>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</si>
  <si>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</si>
  <si>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</si>
  <si>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</si>
  <si>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</si>
  <si>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</si>
  <si>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</si>
  <si>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</si>
  <si>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</si>
  <si>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</si>
  <si>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</si>
  <si>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</si>
  <si>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</si>
  <si>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</si>
  <si>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</si>
  <si>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</si>
  <si>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</si>
  <si>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</si>
  <si>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</si>
  <si>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</si>
  <si>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</si>
  <si>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</si>
  <si>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</si>
  <si>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</si>
  <si>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</si>
  <si>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</si>
  <si>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</si>
  <si>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</si>
  <si>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</si>
  <si>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</si>
  <si>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</si>
  <si>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</si>
  <si>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</si>
  <si>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</si>
  <si>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</si>
  <si>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</si>
  <si>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</si>
  <si>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</si>
  <si>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</si>
  <si>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</si>
  <si>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</si>
  <si>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</si>
  <si>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</si>
  <si>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</si>
  <si>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</si>
  <si>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</si>
  <si>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</si>
  <si>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</si>
  <si>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</si>
  <si>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</si>
  <si>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</si>
  <si>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</si>
  <si>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</si>
  <si>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</si>
  <si>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</si>
  <si>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</si>
  <si>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</si>
  <si>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</si>
  <si>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</si>
  <si>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</si>
  <si>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</si>
  <si>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</si>
  <si>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</si>
  <si>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</si>
  <si>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</si>
  <si>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</si>
  <si>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</si>
  <si>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</si>
  <si>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</si>
  <si>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</si>
  <si>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</si>
  <si>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</si>
  <si>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</si>
  <si>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</si>
  <si>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</si>
  <si>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</si>
  <si>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</si>
  <si>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</si>
  <si>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</si>
  <si>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</si>
  <si>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</si>
  <si>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</si>
  <si>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</si>
  <si>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</si>
  <si>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</si>
  <si>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</si>
  <si>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</si>
  <si>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</si>
  <si>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</si>
  <si>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</si>
  <si>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</si>
  <si>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</si>
  <si>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</si>
  <si>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</si>
  <si>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</si>
  <si>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</si>
  <si>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</si>
  <si>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</si>
  <si>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</si>
  <si>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</si>
  <si>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</si>
  <si>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</si>
  <si>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</si>
  <si>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</si>
  <si>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</si>
  <si>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</si>
  <si>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</si>
  <si>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</si>
  <si>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</si>
  <si>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</si>
  <si>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</si>
  <si>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</si>
  <si>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</si>
  <si>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</si>
  <si>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</si>
  <si>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</si>
  <si>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</si>
  <si>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</si>
  <si>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</si>
  <si>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</si>
  <si>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</si>
  <si>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</si>
  <si>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</si>
  <si>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</si>
  <si>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</si>
  <si>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</si>
  <si>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</si>
  <si>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</si>
  <si>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</si>
  <si>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</si>
  <si>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</si>
  <si>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</si>
  <si>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</si>
  <si>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</si>
  <si>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</si>
  <si>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</si>
  <si>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</si>
  <si>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</si>
  <si>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</si>
  <si>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</si>
  <si>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</si>
  <si>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</si>
  <si>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</si>
  <si>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</si>
  <si>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</si>
  <si>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</si>
  <si>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</si>
  <si>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</si>
  <si>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</si>
  <si>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</si>
  <si>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</si>
  <si>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</si>
  <si>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</si>
  <si>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</si>
  <si>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</si>
  <si>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</si>
  <si>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</si>
  <si>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</si>
  <si>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</si>
  <si>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</si>
  <si>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</si>
  <si>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</si>
  <si>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</si>
  <si>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</si>
  <si>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</si>
  <si>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</si>
  <si>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</si>
  <si>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</si>
  <si>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</si>
  <si>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</si>
  <si>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</si>
  <si>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</si>
  <si>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</si>
  <si>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</si>
  <si>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</si>
  <si>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</si>
  <si>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</si>
  <si>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</si>
  <si>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</si>
  <si>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</si>
  <si>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</si>
  <si>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</si>
  <si>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</si>
  <si>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</si>
  <si>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</si>
  <si>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</si>
  <si>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</si>
  <si>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</si>
  <si>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</si>
  <si>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</si>
  <si>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</si>
  <si>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</si>
  <si>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</si>
  <si>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</si>
  <si>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</si>
  <si>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</si>
  <si>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</si>
  <si>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</si>
  <si>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</si>
  <si>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</si>
  <si>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</si>
  <si>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</si>
  <si>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</si>
  <si>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</si>
  <si>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</si>
  <si>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</si>
  <si>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</si>
  <si>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</si>
  <si>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</si>
  <si>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</si>
  <si>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</si>
  <si>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</si>
  <si>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</si>
  <si>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</si>
  <si>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</si>
  <si>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</si>
  <si>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</si>
  <si>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</si>
  <si>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</si>
  <si>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</si>
  <si>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</si>
  <si>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</si>
  <si>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</si>
  <si>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</si>
  <si>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</si>
  <si>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</si>
  <si>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</si>
  <si>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</si>
  <si>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</si>
  <si>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</si>
  <si>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</si>
  <si>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</si>
  <si>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</si>
  <si>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</si>
  <si>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</si>
  <si>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</si>
  <si>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</si>
  <si>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</si>
  <si>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</si>
  <si>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</si>
  <si>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</si>
  <si>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</si>
  <si>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</si>
  <si>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</si>
  <si>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</si>
  <si>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</si>
  <si>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</si>
  <si>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</si>
  <si>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</si>
  <si>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</si>
  <si>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</si>
  <si>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</si>
  <si>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</si>
  <si>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</si>
  <si>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</si>
  <si>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</si>
  <si>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</si>
  <si>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</si>
  <si>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</si>
  <si>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</si>
  <si>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</si>
  <si>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</si>
  <si>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</si>
  <si>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</si>
  <si>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</si>
  <si>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</si>
  <si>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</si>
  <si>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</si>
  <si>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</si>
  <si>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</si>
  <si>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</si>
  <si>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</si>
  <si>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</si>
  <si>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</si>
  <si>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</si>
  <si>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</si>
  <si>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</si>
  <si>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</si>
  <si>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</si>
  <si>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</si>
  <si>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</si>
  <si>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</si>
  <si>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</si>
  <si>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</si>
  <si>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</si>
  <si>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</si>
  <si>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</si>
  <si>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</si>
  <si>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</si>
  <si>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</si>
  <si>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</si>
  <si>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</si>
  <si>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</si>
  <si>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</si>
  <si>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</si>
  <si>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</si>
  <si>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</si>
  <si>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</si>
  <si>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</si>
  <si>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</si>
  <si>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</si>
  <si>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</si>
  <si>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</si>
  <si>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</si>
  <si>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</si>
  <si>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</si>
  <si>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</si>
  <si>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</si>
  <si>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</si>
  <si>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</si>
  <si>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</si>
  <si>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</si>
  <si>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</si>
  <si>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</si>
  <si>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</si>
  <si>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</si>
  <si>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</si>
  <si>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</si>
  <si>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</si>
  <si>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</si>
  <si>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</si>
  <si>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</si>
  <si>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</si>
  <si>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</si>
  <si>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</si>
  <si>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</si>
  <si>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</si>
  <si>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</si>
  <si>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</si>
  <si>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</si>
  <si>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</si>
  <si>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</si>
  <si>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</si>
  <si>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</si>
  <si>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</si>
  <si>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</si>
  <si>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</si>
  <si>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</si>
  <si>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</si>
  <si>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</si>
  <si>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</si>
  <si>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</si>
  <si>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</si>
  <si>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</si>
  <si>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</si>
  <si>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</si>
  <si>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</si>
  <si>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</si>
  <si>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</si>
  <si>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</si>
  <si>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</si>
  <si>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</si>
  <si>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</si>
  <si>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</si>
  <si>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</si>
  <si>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</si>
  <si>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</si>
  <si>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</si>
  <si>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</si>
  <si>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</si>
  <si>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</si>
  <si>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</si>
  <si>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</si>
  <si>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</si>
  <si>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</si>
  <si>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</si>
  <si>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</si>
  <si>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</si>
  <si>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</si>
  <si>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</si>
  <si>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</si>
  <si>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</si>
  <si>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</si>
  <si>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</si>
  <si>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</si>
  <si>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</si>
  <si>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</si>
  <si>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</si>
  <si>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</si>
  <si>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</si>
  <si>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</si>
  <si>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</si>
  <si>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</si>
  <si>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</si>
  <si>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</si>
  <si>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</si>
  <si>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</si>
  <si>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</si>
  <si>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</si>
  <si>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</si>
  <si>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</si>
  <si>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</si>
  <si>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</si>
  <si>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</si>
  <si>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</si>
  <si>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</si>
  <si>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</si>
  <si>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</si>
  <si>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</si>
  <si>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</si>
  <si>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</si>
  <si>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</si>
  <si>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</si>
  <si>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</si>
  <si>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</si>
  <si>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</si>
  <si>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</si>
  <si>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</si>
  <si>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</si>
  <si>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</si>
  <si>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</si>
  <si>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</si>
  <si>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</si>
  <si>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</si>
  <si>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</si>
  <si>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</si>
  <si>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</si>
  <si>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</si>
  <si>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</si>
  <si>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</si>
  <si>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</si>
  <si>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</si>
  <si>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</si>
  <si>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</si>
  <si>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</si>
  <si>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</si>
  <si>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</si>
  <si>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</si>
  <si>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</si>
  <si>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</si>
  <si>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</si>
  <si>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</si>
  <si>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</si>
  <si>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</si>
  <si>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</si>
  <si>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</si>
  <si>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</si>
  <si>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</si>
  <si>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</si>
  <si>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</si>
  <si>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</si>
  <si>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</si>
  <si>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</si>
  <si>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</si>
  <si>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</si>
  <si>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</si>
  <si>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</si>
  <si>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</si>
  <si>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</si>
  <si>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</si>
  <si>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</si>
  <si>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</si>
  <si>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</si>
  <si>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</si>
  <si>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</si>
  <si>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</si>
  <si>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</si>
  <si>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</si>
  <si>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</si>
  <si>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</si>
  <si>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</si>
  <si>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</si>
  <si>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</si>
  <si>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</si>
  <si>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</si>
  <si>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</si>
  <si>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</si>
  <si>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</si>
  <si>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</si>
  <si>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</si>
  <si>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</si>
  <si>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</si>
  <si>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</si>
  <si>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</si>
  <si>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</si>
  <si>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</si>
  <si>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</si>
  <si>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</si>
  <si>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</si>
  <si>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</si>
  <si>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</si>
  <si>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</si>
  <si>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</si>
  <si>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</si>
  <si>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</si>
  <si>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</si>
  <si>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</si>
  <si>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</si>
  <si>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</si>
  <si>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</si>
  <si>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</si>
  <si>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</si>
  <si>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</si>
  <si>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</si>
  <si>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</si>
  <si>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</si>
  <si>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</si>
  <si>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</si>
  <si>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</si>
  <si>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</si>
  <si>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</si>
  <si>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</si>
  <si>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</si>
  <si>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</si>
  <si>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</si>
  <si>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</si>
  <si>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</si>
  <si>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</si>
  <si>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</si>
  <si>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</si>
  <si>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</si>
  <si>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</si>
  <si>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</si>
  <si>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</si>
  <si>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</si>
  <si>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</si>
  <si>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</si>
  <si>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</si>
  <si>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</si>
  <si>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</si>
  <si>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</si>
  <si>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</si>
  <si>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</si>
  <si>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</si>
  <si>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</si>
  <si>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</si>
  <si>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</si>
  <si>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</si>
  <si>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</si>
  <si>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</si>
  <si>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</si>
  <si>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</si>
  <si>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</si>
  <si>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</si>
  <si>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</si>
  <si>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</si>
  <si>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</si>
  <si>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</si>
  <si>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</si>
  <si>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</si>
  <si>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</si>
  <si>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</si>
  <si>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</si>
  <si>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</si>
  <si>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</si>
  <si>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</si>
  <si>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</si>
  <si>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</si>
  <si>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</si>
  <si>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</si>
  <si>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</si>
  <si>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</si>
  <si>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</si>
  <si>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</si>
  <si>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</si>
  <si>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</si>
  <si>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</si>
  <si>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</si>
  <si>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</si>
  <si>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</si>
  <si>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</si>
  <si>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</si>
  <si>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</si>
  <si>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</si>
  <si>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</si>
  <si>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</si>
  <si>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</si>
  <si>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</si>
  <si>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</si>
  <si>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</si>
  <si>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</si>
  <si>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</si>
  <si>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</si>
  <si>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</si>
  <si>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</si>
  <si>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</si>
  <si>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</si>
  <si>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</si>
  <si>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</si>
  <si>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</si>
  <si>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</si>
  <si>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</si>
  <si>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</si>
  <si>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</si>
  <si>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</si>
  <si>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</si>
  <si>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</si>
  <si>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</si>
  <si>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</si>
  <si>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</si>
  <si>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</si>
  <si>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</si>
  <si>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</si>
  <si>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</si>
  <si>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</si>
  <si>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</si>
  <si>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</si>
  <si>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</si>
  <si>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</si>
  <si>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</si>
  <si>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</si>
  <si>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</si>
  <si>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</si>
  <si>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</si>
  <si>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</si>
  <si>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</si>
  <si>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</si>
  <si>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</si>
  <si>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</si>
  <si>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</si>
  <si>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</si>
  <si>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</si>
  <si>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</si>
  <si>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</si>
  <si>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</si>
  <si>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</si>
  <si>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</si>
  <si>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</si>
  <si>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</si>
  <si>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</si>
  <si>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</si>
  <si>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</si>
  <si>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</si>
  <si>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</si>
  <si>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</si>
  <si>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</si>
  <si>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</si>
  <si>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</si>
  <si>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</si>
  <si>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</si>
  <si>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</si>
  <si>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</si>
  <si>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</si>
  <si>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</si>
  <si>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</si>
  <si>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</si>
  <si>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</si>
  <si>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</si>
  <si>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</si>
  <si>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</si>
  <si>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</si>
  <si>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</si>
  <si>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</si>
  <si>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</si>
  <si>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</si>
  <si>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</si>
  <si>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</si>
  <si>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</si>
  <si>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</si>
  <si>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</si>
  <si>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</si>
  <si>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</si>
  <si>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</si>
  <si>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</si>
  <si>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</si>
  <si>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</si>
  <si>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</si>
  <si>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</si>
  <si>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</si>
  <si>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</si>
  <si>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</si>
  <si>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</si>
  <si>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</si>
  <si>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</si>
  <si>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</si>
  <si>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</si>
  <si>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</si>
  <si>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</si>
  <si>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</si>
  <si>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</si>
  <si>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</si>
  <si>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</si>
  <si>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</si>
  <si>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</si>
  <si>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</si>
  <si>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</si>
  <si>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</si>
  <si>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</si>
  <si>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</si>
  <si>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</si>
  <si>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</si>
  <si>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</si>
  <si>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</si>
  <si>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</si>
  <si>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</si>
  <si>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</si>
  <si>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</si>
  <si>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</si>
  <si>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</si>
  <si>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</si>
  <si>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</si>
  <si>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</si>
  <si>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</si>
  <si>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</si>
  <si>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</si>
  <si>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</si>
  <si>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</si>
  <si>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</si>
  <si>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</si>
  <si>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</si>
  <si>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</si>
  <si>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</si>
  <si>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</si>
  <si>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</si>
  <si>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</si>
  <si>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</si>
  <si>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</si>
  <si>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</si>
  <si>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</si>
  <si>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</si>
  <si>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</si>
  <si>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</si>
  <si>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</si>
  <si>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</si>
  <si>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</si>
  <si>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</si>
  <si>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</si>
  <si>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</si>
  <si>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</si>
  <si>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</si>
  <si>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</si>
  <si>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</si>
  <si>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</si>
  <si>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</si>
  <si>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</si>
  <si>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</si>
  <si>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</si>
  <si>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</si>
  <si>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</si>
  <si>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</si>
  <si>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</si>
  <si>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</si>
  <si>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</si>
  <si>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</si>
  <si>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</si>
  <si>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</si>
  <si>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</si>
  <si>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</si>
  <si>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</si>
  <si>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</si>
  <si>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</si>
  <si>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</si>
  <si>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</si>
  <si>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</si>
  <si>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</si>
  <si>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</si>
  <si>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</si>
  <si>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</si>
  <si>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</si>
  <si>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</si>
  <si>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</si>
  <si>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</si>
  <si>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</si>
  <si>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</si>
  <si>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</si>
  <si>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</si>
  <si>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</si>
  <si>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</si>
  <si>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</si>
  <si>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</si>
  <si>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</si>
  <si>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</si>
  <si>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</si>
  <si>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</si>
  <si>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</si>
  <si>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</si>
  <si>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</si>
  <si>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</si>
  <si>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</si>
  <si>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</si>
  <si>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</si>
  <si>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</si>
  <si>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</si>
  <si>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</si>
  <si>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</si>
  <si>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</si>
  <si>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</si>
  <si>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</si>
  <si>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</si>
  <si>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</si>
  <si>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</si>
  <si>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</si>
  <si>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</si>
  <si>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</si>
  <si>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</si>
  <si>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</si>
  <si>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</si>
  <si>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</si>
  <si>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</si>
  <si>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</si>
  <si>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</si>
  <si>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</si>
  <si>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</si>
  <si>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</si>
  <si>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</si>
  <si>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</si>
  <si>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</si>
  <si>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</si>
  <si>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</si>
  <si>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</si>
  <si>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</si>
  <si>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</si>
  <si>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</si>
  <si>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</si>
  <si>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</si>
  <si>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</si>
  <si>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</si>
  <si>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</si>
  <si>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</si>
  <si>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</si>
  <si>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</si>
  <si>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</si>
  <si>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</si>
  <si>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</si>
  <si>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</si>
  <si>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</si>
  <si>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</si>
  <si>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</si>
  <si>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</si>
  <si>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</si>
  <si>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</si>
  <si>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</si>
  <si>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</si>
  <si>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</si>
  <si>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</si>
  <si>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</si>
  <si>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</si>
  <si>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</si>
  <si>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</si>
  <si>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</si>
  <si>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</si>
  <si>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</si>
  <si>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</si>
  <si>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</si>
  <si>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</si>
  <si>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</si>
  <si>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</si>
  <si>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</si>
  <si>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</si>
  <si>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</si>
  <si>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</si>
  <si>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</si>
  <si>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</si>
  <si>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</si>
  <si>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</si>
  <si>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</si>
  <si>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</si>
  <si>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</si>
  <si>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</si>
  <si>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</si>
  <si>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</si>
  <si>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</si>
  <si>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</si>
  <si>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</si>
  <si>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</si>
  <si>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</si>
  <si>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</si>
  <si>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</si>
  <si>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</si>
  <si>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</si>
  <si>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</si>
  <si>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</si>
  <si>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</si>
  <si>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</si>
  <si>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</si>
  <si>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</si>
  <si>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</si>
  <si>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</si>
  <si>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</si>
  <si>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</si>
  <si>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</si>
  <si>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</si>
  <si>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</si>
  <si>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</si>
  <si>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</si>
  <si>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</si>
  <si>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</si>
  <si>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</si>
  <si>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</si>
  <si>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</si>
  <si>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</si>
  <si>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</si>
  <si>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</si>
  <si>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</si>
  <si>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</si>
  <si>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</si>
  <si>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</si>
  <si>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</si>
  <si>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</si>
  <si>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</si>
  <si>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</si>
  <si>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</si>
  <si>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</si>
  <si>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</si>
  <si>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</si>
  <si>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</si>
  <si>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</si>
  <si>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</si>
  <si>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</si>
  <si>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</si>
  <si>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</si>
  <si>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</si>
  <si>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</si>
  <si>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</si>
  <si>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</si>
  <si>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</si>
  <si>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</si>
  <si>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</si>
  <si>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</si>
  <si>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</si>
  <si>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</si>
  <si>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</si>
  <si>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</si>
  <si>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</si>
  <si>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</si>
  <si>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</si>
  <si>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</si>
  <si>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</si>
  <si>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</si>
  <si>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</si>
  <si>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</si>
  <si>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</si>
  <si>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</si>
  <si>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</si>
  <si>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</si>
  <si>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</si>
  <si>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</si>
  <si>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</si>
  <si>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</si>
  <si>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</si>
  <si>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</si>
  <si>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</si>
  <si>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</si>
  <si>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</si>
  <si>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</si>
  <si>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</si>
  <si>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</si>
  <si>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</si>
  <si>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</si>
  <si>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</si>
  <si>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</si>
  <si>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</si>
  <si>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</si>
  <si>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</si>
  <si>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</si>
  <si>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</si>
  <si>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</si>
  <si>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</si>
  <si>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</si>
  <si>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</si>
  <si>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</si>
  <si>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</si>
  <si>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</si>
  <si>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</si>
  <si>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</si>
  <si>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</si>
  <si>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</si>
  <si>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</si>
  <si>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</si>
  <si>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</si>
  <si>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</si>
  <si>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</si>
  <si>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</si>
  <si>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</si>
  <si>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</si>
  <si>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</si>
  <si>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</si>
  <si>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</si>
  <si>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</si>
  <si>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</si>
  <si>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</si>
  <si>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</si>
  <si>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</si>
  <si>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</si>
  <si>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</si>
  <si>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</si>
  <si>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</si>
  <si>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</si>
  <si>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</si>
  <si>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</si>
  <si>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</si>
  <si>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</si>
  <si>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</si>
  <si>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</si>
  <si>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</si>
  <si>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</si>
  <si>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</si>
  <si>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</si>
  <si>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</si>
  <si>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</si>
  <si>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</si>
  <si>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</si>
  <si>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</si>
  <si>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</si>
  <si>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</si>
  <si>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</si>
  <si>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</si>
  <si>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</si>
  <si>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</si>
  <si>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</si>
  <si>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</si>
  <si>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</si>
  <si>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</si>
  <si>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</si>
  <si>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</si>
  <si>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</si>
  <si>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</si>
  <si>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</si>
  <si>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</si>
  <si>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</si>
  <si>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</si>
  <si>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</si>
  <si>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</si>
  <si>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</si>
  <si>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</si>
  <si>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</si>
  <si>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</si>
  <si>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</si>
  <si>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</si>
  <si>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</si>
  <si>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</si>
  <si>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</si>
  <si>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</si>
  <si>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</si>
  <si>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</si>
  <si>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</si>
  <si>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</si>
  <si>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</si>
  <si>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</si>
  <si>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</si>
  <si>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</si>
  <si>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</si>
  <si>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</si>
  <si>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</si>
  <si>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</si>
  <si>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</si>
  <si>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</si>
  <si>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</si>
  <si>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</si>
  <si>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</si>
  <si>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</si>
  <si>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</si>
  <si>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</si>
  <si>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</si>
  <si>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</si>
  <si>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</si>
  <si>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</si>
  <si>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</si>
  <si>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</si>
  <si>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</si>
  <si>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</si>
  <si>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</si>
  <si>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</si>
  <si>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</si>
  <si>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</si>
  <si>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</si>
  <si>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</si>
  <si>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</si>
  <si>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</si>
  <si>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</si>
  <si>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</si>
  <si>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</si>
  <si>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</si>
  <si>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</si>
  <si>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</si>
  <si>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</si>
  <si>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</si>
  <si>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</si>
  <si>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</si>
  <si>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</si>
  <si>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</si>
  <si>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</si>
  <si>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</si>
  <si>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</si>
  <si>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</si>
  <si>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</si>
  <si>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</si>
  <si>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</si>
  <si>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</si>
  <si>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</si>
  <si>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</si>
  <si>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</si>
  <si>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</si>
  <si>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</si>
  <si>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</si>
  <si>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</si>
  <si>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</si>
  <si>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</si>
  <si>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</si>
  <si>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</si>
  <si>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</si>
  <si>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</si>
  <si>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</si>
  <si>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</si>
  <si>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</si>
  <si>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</si>
  <si>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</si>
  <si>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</si>
  <si>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</si>
  <si>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</si>
  <si>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</si>
  <si>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</si>
  <si>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</si>
  <si>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</si>
  <si>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</si>
  <si>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</si>
  <si>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</si>
  <si>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</si>
  <si>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</si>
  <si>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</si>
  <si>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</si>
  <si>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</si>
  <si>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</si>
  <si>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</si>
  <si>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</si>
  <si>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</si>
  <si>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</si>
  <si>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</si>
  <si>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</si>
  <si>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</si>
  <si>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</si>
  <si>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</si>
  <si>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</si>
  <si>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</si>
  <si>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</si>
  <si>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</si>
  <si>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</si>
  <si>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</si>
  <si>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</si>
  <si>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</si>
  <si>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</si>
  <si>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</si>
  <si>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</si>
  <si>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</si>
  <si>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</si>
  <si>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</si>
  <si>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</si>
  <si>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</si>
  <si>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</si>
  <si>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</si>
  <si>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</si>
  <si>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</si>
  <si>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</si>
  <si>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</si>
  <si>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</si>
  <si>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</si>
  <si>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</si>
  <si>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</si>
  <si>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</si>
  <si>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</si>
  <si>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</si>
  <si>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</si>
  <si>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</si>
  <si>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</si>
  <si>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</si>
  <si>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</si>
  <si>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</si>
  <si>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</si>
  <si>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</si>
  <si>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</si>
  <si>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</si>
  <si>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</si>
  <si>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</si>
  <si>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</si>
  <si>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</si>
  <si>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</si>
  <si>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</si>
  <si>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</si>
  <si>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</si>
  <si>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</si>
  <si>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</si>
  <si>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</si>
  <si>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</si>
  <si>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</si>
  <si>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</si>
  <si>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</si>
  <si>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</si>
  <si>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</si>
  <si>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</si>
  <si>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</si>
  <si>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</si>
  <si>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</si>
  <si>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</si>
  <si>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</si>
  <si>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</si>
  <si>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</si>
  <si>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</si>
  <si>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</si>
  <si>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</si>
  <si>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</si>
  <si>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</si>
  <si>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</si>
  <si>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</si>
  <si>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</si>
  <si>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</si>
  <si>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</si>
  <si>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</si>
  <si>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</si>
  <si>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</si>
  <si>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</si>
  <si>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</si>
  <si>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</si>
  <si>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</si>
  <si>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</si>
  <si>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</si>
  <si>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</si>
  <si>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</si>
  <si>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</si>
  <si>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</si>
  <si>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</si>
  <si>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</si>
  <si>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</si>
  <si>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</si>
  <si>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</si>
  <si>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</si>
  <si>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</si>
  <si>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</si>
  <si>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</si>
  <si>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</si>
  <si>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</si>
  <si>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</si>
  <si>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</si>
  <si>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</si>
  <si>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</si>
  <si>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</si>
  <si>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</si>
  <si>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</si>
  <si>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</si>
  <si>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</si>
  <si>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</si>
  <si>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</si>
  <si>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</si>
  <si>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</si>
  <si>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</si>
  <si>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</si>
  <si>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</si>
  <si>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</si>
  <si>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</si>
  <si>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</si>
  <si>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</si>
  <si>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</si>
  <si>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</si>
  <si>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</si>
  <si>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</si>
  <si>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</si>
  <si>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</si>
  <si>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</si>
  <si>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</si>
  <si>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</si>
  <si>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</si>
  <si>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</si>
  <si>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</si>
  <si>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</si>
  <si>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</si>
  <si>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</si>
  <si>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</si>
  <si>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</si>
  <si>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</si>
  <si>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</si>
  <si>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</si>
  <si>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</si>
  <si>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</si>
  <si>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</si>
  <si>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</si>
  <si>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</si>
  <si>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</si>
  <si>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</si>
  <si>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</si>
  <si>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</si>
  <si>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</si>
  <si>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</si>
  <si>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</si>
  <si>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</si>
  <si>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</si>
  <si>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</si>
  <si>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</si>
  <si>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</si>
  <si>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</si>
  <si>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</si>
  <si>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</si>
  <si>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</si>
  <si>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</si>
  <si>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</si>
  <si>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</si>
  <si>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</si>
  <si>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</si>
  <si>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</si>
  <si>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</si>
  <si>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</si>
  <si>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</si>
  <si>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</si>
  <si>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</si>
  <si>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</si>
  <si>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</si>
  <si>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</si>
  <si>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</si>
  <si>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</si>
  <si>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</si>
  <si>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</si>
  <si>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</si>
  <si>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</si>
  <si>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</si>
  <si>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</si>
  <si>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</si>
  <si>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</si>
  <si>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</si>
  <si>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</si>
  <si>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</si>
  <si>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</si>
  <si>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</si>
  <si>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</si>
  <si>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</si>
  <si>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</si>
  <si>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</si>
  <si>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</si>
  <si>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</si>
  <si>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</si>
  <si>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</si>
  <si>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</si>
  <si>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</si>
  <si>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</si>
  <si>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</si>
  <si>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</si>
  <si>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</si>
  <si>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</si>
  <si>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</si>
  <si>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</si>
  <si>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</si>
  <si>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</si>
  <si>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</si>
  <si>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</si>
  <si>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</si>
  <si>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</si>
  <si>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</si>
  <si>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</si>
  <si>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</si>
  <si>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</si>
  <si>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</si>
  <si>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</si>
  <si>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</si>
  <si>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</si>
  <si>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</si>
  <si>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</si>
  <si>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</si>
  <si>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</si>
  <si>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</si>
  <si>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</si>
  <si>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</si>
  <si>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</si>
  <si>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</si>
  <si>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</si>
  <si>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</si>
  <si>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</si>
  <si>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</si>
  <si>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</si>
  <si>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</si>
  <si>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</si>
  <si>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</si>
  <si>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</si>
  <si>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</si>
  <si>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</si>
  <si>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</si>
  <si>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</si>
  <si>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</si>
  <si>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</si>
  <si>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</si>
  <si>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</si>
  <si>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</si>
  <si>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</si>
  <si>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</si>
  <si>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</si>
  <si>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</si>
  <si>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</si>
  <si>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</si>
  <si>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</si>
  <si>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</si>
  <si>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</si>
  <si>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</si>
  <si>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</si>
  <si>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</si>
  <si>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</si>
  <si>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</si>
  <si>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</si>
  <si>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</si>
  <si>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</si>
  <si>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</si>
  <si>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</si>
  <si>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</si>
  <si>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</si>
  <si>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</si>
  <si>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</si>
  <si>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</si>
  <si>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</si>
  <si>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</si>
  <si>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</si>
  <si>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</si>
  <si>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</si>
  <si>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</si>
  <si>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</si>
  <si>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</si>
  <si>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</si>
  <si>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</si>
  <si>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</si>
  <si>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</si>
  <si>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</si>
  <si>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</si>
  <si>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</si>
  <si>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</si>
  <si>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</si>
  <si>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</si>
  <si>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</si>
  <si>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</si>
  <si>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</si>
  <si>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</si>
  <si>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</si>
  <si>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</si>
  <si>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</si>
  <si>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</si>
  <si>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</si>
  <si>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</si>
  <si>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</si>
  <si>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</si>
  <si>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</si>
  <si>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</si>
  <si>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</si>
  <si>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</si>
  <si>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</si>
  <si>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</si>
  <si>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</si>
  <si>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</si>
  <si>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</si>
  <si>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</si>
  <si>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</si>
  <si>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</si>
  <si>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</si>
  <si>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</si>
  <si>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</si>
  <si>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</si>
  <si>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</si>
  <si>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</si>
  <si>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</si>
  <si>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</si>
  <si>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</si>
  <si>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</si>
  <si>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</si>
  <si>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</si>
  <si>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</si>
  <si>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</si>
  <si>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</si>
  <si>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</si>
  <si>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</si>
  <si>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</si>
  <si>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</si>
  <si>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</si>
  <si>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</si>
  <si>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</si>
  <si>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</si>
  <si>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</si>
  <si>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</si>
  <si>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</si>
  <si>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</si>
  <si>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</si>
  <si>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</si>
  <si>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</si>
  <si>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</si>
  <si>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</si>
  <si>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</si>
  <si>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</si>
  <si>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</si>
  <si>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</si>
  <si>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</si>
  <si>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</si>
  <si>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</si>
  <si>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</si>
  <si>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</si>
  <si>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</si>
  <si>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</si>
  <si>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</si>
  <si>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</si>
  <si>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</si>
  <si>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</si>
  <si>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</si>
  <si>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</si>
  <si>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</si>
  <si>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</si>
  <si>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</si>
  <si>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</si>
  <si>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</si>
  <si>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</si>
  <si>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</si>
  <si>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</si>
  <si>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</si>
  <si>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</si>
  <si>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</si>
  <si>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</si>
  <si>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</si>
  <si>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</si>
  <si>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</si>
  <si>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</si>
  <si>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</si>
  <si>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</si>
  <si>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</si>
  <si>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</si>
  <si>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</si>
  <si>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</si>
  <si>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</si>
  <si>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</si>
  <si>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</si>
  <si>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</si>
  <si>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</si>
  <si>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</si>
  <si>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</si>
  <si>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</si>
  <si>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</si>
  <si>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</si>
  <si>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</si>
  <si>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</si>
  <si>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</si>
  <si>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</si>
  <si>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</si>
  <si>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</si>
  <si>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</si>
  <si>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</si>
  <si>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</si>
  <si>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</si>
  <si>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</si>
  <si>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</si>
  <si>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</si>
  <si>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</si>
  <si>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</si>
  <si>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</si>
  <si>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</si>
  <si>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</si>
  <si>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</si>
  <si>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</si>
  <si>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</si>
  <si>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</si>
  <si>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</si>
  <si>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</si>
  <si>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</si>
  <si>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</si>
  <si>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</si>
  <si>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</si>
  <si>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</si>
  <si>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</si>
  <si>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</si>
  <si>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</si>
  <si>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</si>
  <si>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</si>
  <si>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</si>
  <si>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</si>
  <si>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</si>
  <si>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</si>
  <si>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</si>
  <si>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</si>
  <si>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</si>
  <si>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</si>
  <si>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</si>
  <si>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</si>
  <si>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</si>
  <si>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</si>
  <si>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</si>
  <si>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</si>
  <si>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</si>
  <si>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</si>
  <si>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</si>
  <si>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</si>
  <si>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</si>
  <si>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</si>
  <si>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</si>
  <si>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</si>
  <si>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</si>
  <si>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</si>
  <si>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</si>
  <si>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</si>
  <si>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</si>
  <si>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</si>
  <si>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</si>
  <si>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</si>
  <si>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</si>
  <si>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</si>
  <si>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</si>
  <si>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</si>
  <si>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</si>
  <si>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</si>
  <si>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</si>
  <si>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</si>
  <si>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</si>
  <si>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</si>
  <si>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</si>
  <si>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</si>
  <si>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</si>
  <si>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</si>
  <si>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</si>
  <si>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</si>
  <si>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</si>
  <si>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</si>
  <si>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</si>
  <si>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</si>
  <si>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</si>
  <si>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</si>
  <si>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</si>
  <si>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</si>
  <si>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</si>
  <si>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</si>
  <si>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</si>
  <si>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</si>
  <si>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</si>
  <si>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</si>
  <si>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</si>
  <si>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</si>
  <si>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</si>
  <si>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</si>
  <si>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</si>
  <si>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</si>
  <si>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</si>
  <si>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</si>
  <si>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</si>
  <si>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</si>
  <si>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</si>
  <si>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</si>
  <si>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</si>
  <si>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</si>
  <si>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</si>
  <si>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</si>
  <si>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</si>
  <si>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</si>
  <si>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</si>
  <si>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</si>
  <si>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</si>
  <si>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</si>
  <si>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</si>
  <si>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</si>
  <si>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</si>
  <si>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</si>
  <si>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</si>
  <si>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</si>
  <si>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</si>
  <si>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</si>
  <si>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</si>
  <si>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</si>
  <si>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</si>
  <si>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</si>
  <si>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</si>
  <si>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</si>
  <si>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</si>
  <si>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</si>
  <si>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</si>
  <si>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</si>
  <si>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</si>
  <si>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</si>
  <si>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</si>
  <si>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</si>
  <si>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</si>
  <si>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</si>
  <si>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</si>
  <si>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</si>
  <si>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</si>
  <si>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</si>
  <si>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</si>
  <si>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</si>
  <si>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</si>
  <si>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</si>
  <si>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</si>
  <si>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</si>
  <si>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</si>
  <si>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</si>
  <si>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</si>
  <si>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</si>
  <si>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</si>
  <si>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</si>
  <si>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</si>
  <si>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</si>
  <si>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</si>
  <si>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</si>
  <si>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</si>
  <si>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</si>
  <si>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</si>
  <si>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</si>
  <si>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</si>
  <si>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</si>
  <si>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</si>
  <si>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</si>
  <si>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</si>
  <si>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</si>
  <si>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</si>
  <si>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</si>
  <si>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</si>
  <si>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</si>
  <si>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</si>
  <si>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</si>
  <si>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</si>
  <si>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</si>
  <si>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</si>
  <si>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</si>
  <si>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</si>
  <si>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</si>
  <si>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</si>
  <si>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</si>
  <si>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</si>
  <si>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</si>
  <si>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</si>
  <si>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</si>
  <si>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</si>
  <si>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</si>
  <si>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</si>
  <si>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</si>
  <si>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</si>
  <si>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</si>
  <si>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</si>
  <si>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</si>
  <si>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</si>
  <si>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</si>
  <si>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</si>
  <si>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</si>
  <si>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</si>
  <si>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</si>
  <si>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</si>
  <si>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</si>
  <si>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</si>
  <si>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</si>
  <si>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</si>
  <si>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</si>
  <si>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</si>
  <si>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</si>
  <si>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</si>
  <si>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</si>
  <si>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</si>
  <si>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</si>
  <si>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</si>
  <si>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</si>
  <si>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</si>
  <si>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</si>
  <si>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</si>
  <si>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</si>
  <si>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</si>
  <si>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</si>
  <si>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</si>
  <si>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</si>
  <si>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</si>
  <si>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</si>
  <si>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</si>
  <si>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</si>
  <si>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</si>
  <si>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</si>
  <si>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</si>
  <si>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</si>
  <si>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</si>
  <si>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</si>
  <si>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</si>
  <si>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</si>
  <si>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</si>
  <si>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</si>
  <si>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</si>
  <si>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</si>
  <si>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</si>
  <si>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</si>
  <si>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</si>
  <si>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</si>
  <si>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</si>
  <si>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</si>
  <si>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</si>
  <si>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</si>
  <si>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</si>
  <si>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</si>
  <si>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</si>
  <si>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</si>
  <si>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</si>
  <si>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</si>
  <si>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</si>
  <si>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</si>
  <si>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</si>
  <si>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</si>
  <si>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</si>
  <si>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</si>
  <si>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</si>
  <si>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</si>
  <si>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</si>
  <si>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</si>
  <si>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</si>
  <si>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</si>
  <si>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</si>
  <si>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</si>
  <si>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</si>
  <si>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</si>
  <si>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</si>
  <si>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</si>
  <si>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</si>
  <si>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</si>
  <si>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</si>
  <si>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</si>
  <si>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</si>
  <si>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</si>
  <si>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</si>
  <si>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</si>
  <si>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</si>
  <si>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</si>
  <si>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</si>
  <si>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</si>
  <si>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</si>
  <si>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</si>
  <si>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</si>
  <si>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</si>
  <si>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</si>
  <si>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</si>
  <si>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</si>
  <si>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</si>
  <si>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</si>
  <si>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</si>
  <si>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</si>
  <si>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</si>
  <si>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</si>
  <si>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</si>
  <si>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</si>
  <si>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</si>
  <si>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</si>
  <si>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</si>
  <si>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</si>
  <si>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</si>
  <si>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</si>
  <si>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</si>
  <si>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</si>
  <si>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</si>
  <si>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</si>
  <si>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</si>
  <si>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</si>
  <si>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</si>
  <si>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</si>
  <si>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</si>
  <si>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</si>
  <si>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</si>
  <si>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</si>
  <si>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</si>
  <si>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</si>
  <si>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</si>
  <si>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</si>
  <si>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</si>
  <si>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</si>
  <si>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</si>
  <si>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</si>
  <si>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</si>
  <si>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</si>
  <si>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</si>
  <si>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</si>
  <si>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</si>
  <si>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</si>
  <si>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</si>
  <si>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</si>
  <si>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</si>
  <si>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</si>
  <si>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</si>
  <si>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</si>
  <si>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</si>
  <si>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</si>
  <si>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</si>
  <si>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</si>
  <si>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</si>
  <si>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</si>
  <si>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</si>
  <si>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</si>
  <si>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</si>
  <si>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</si>
  <si>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</si>
  <si>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</si>
  <si>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</si>
  <si>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</si>
  <si>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</si>
  <si>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</si>
  <si>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</si>
  <si>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</si>
  <si>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</si>
  <si>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</si>
  <si>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</si>
  <si>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</si>
  <si>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</si>
  <si>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</si>
  <si>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</si>
  <si>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</si>
  <si>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</si>
  <si>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</si>
  <si>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</si>
  <si>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</si>
  <si>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</si>
  <si>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</si>
  <si>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</si>
  <si>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</si>
  <si>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</si>
  <si>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</si>
  <si>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</si>
  <si>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</si>
  <si>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</si>
  <si>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</si>
  <si>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</si>
  <si>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</si>
  <si>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</si>
  <si>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</si>
  <si>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</si>
  <si>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</si>
  <si>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</si>
  <si>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</si>
  <si>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</si>
  <si>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</si>
  <si>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</si>
  <si>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</si>
  <si>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</si>
  <si>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</si>
  <si>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</si>
  <si>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</si>
  <si>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</si>
  <si>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</si>
  <si>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</si>
  <si>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</si>
  <si>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</si>
  <si>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</si>
  <si>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</si>
  <si>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</si>
  <si>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</si>
  <si>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</si>
  <si>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</si>
  <si>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</si>
  <si>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</si>
  <si>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</si>
  <si>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</si>
  <si>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</si>
  <si>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</si>
  <si>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</si>
  <si>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</si>
  <si>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</si>
  <si>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</si>
  <si>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</si>
  <si>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</si>
  <si>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</si>
  <si>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</si>
  <si>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</si>
  <si>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</si>
  <si>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</si>
  <si>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</si>
  <si>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</si>
  <si>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</si>
  <si>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</si>
  <si>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</si>
  <si>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</si>
  <si>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</si>
  <si>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</si>
  <si>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</si>
  <si>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</si>
  <si>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</si>
  <si>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</si>
  <si>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</si>
  <si>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</si>
  <si>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</si>
  <si>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</si>
  <si>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</si>
  <si>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</si>
  <si>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</si>
  <si>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</si>
  <si>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</si>
  <si>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</si>
  <si>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</si>
  <si>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</si>
  <si>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</si>
  <si>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</si>
  <si>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</si>
  <si>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</si>
  <si>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</si>
  <si>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</si>
  <si>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</si>
  <si>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</si>
  <si>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</si>
  <si>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</si>
  <si>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</si>
  <si>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</si>
  <si>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</si>
  <si>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</si>
  <si>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</si>
  <si>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</si>
  <si>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</si>
  <si>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</si>
  <si>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</si>
  <si>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</si>
  <si>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</si>
  <si>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</si>
  <si>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</si>
  <si>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</si>
  <si>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</si>
  <si>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</si>
  <si>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</si>
  <si>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</si>
  <si>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</si>
  <si>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</si>
  <si>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</si>
  <si>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</si>
  <si>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</si>
  <si>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</si>
  <si>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</si>
  <si>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</si>
  <si>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</si>
  <si>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</si>
  <si>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</si>
  <si>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</si>
  <si>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</si>
  <si>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</si>
  <si>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</si>
  <si>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</si>
  <si>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</si>
  <si>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</si>
  <si>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</si>
  <si>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</si>
  <si>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</si>
  <si>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</si>
  <si>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</si>
  <si>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</si>
  <si>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</si>
  <si>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</si>
  <si>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</si>
  <si>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</si>
  <si>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</si>
  <si>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</si>
  <si>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</si>
  <si>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</si>
  <si>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</si>
  <si>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</si>
  <si>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</si>
  <si>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</si>
  <si>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</si>
  <si>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</si>
  <si>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</si>
  <si>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</si>
  <si>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</si>
  <si>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</si>
  <si>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</si>
  <si>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</si>
  <si>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</si>
  <si>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</si>
  <si>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</si>
  <si>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</si>
  <si>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</si>
  <si>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</si>
  <si>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</si>
  <si>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</si>
  <si>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</si>
  <si>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</si>
  <si>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</si>
  <si>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</si>
  <si>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</si>
  <si>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</si>
  <si>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</si>
  <si>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</si>
  <si>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</si>
  <si>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</si>
  <si>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</si>
  <si>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</si>
  <si>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</si>
  <si>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</si>
  <si>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</si>
  <si>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</si>
  <si>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</si>
  <si>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</si>
  <si>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</si>
  <si>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</si>
  <si>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</si>
  <si>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</si>
  <si>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</si>
  <si>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</si>
  <si>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</si>
  <si>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</si>
  <si>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</si>
  <si>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</si>
  <si>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</si>
  <si>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</si>
  <si>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</si>
  <si>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</si>
  <si>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</si>
  <si>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</si>
  <si>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</si>
  <si>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</si>
  <si>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</si>
  <si>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</si>
  <si>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</si>
  <si>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</si>
  <si>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</si>
  <si>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</si>
  <si>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</si>
  <si>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</si>
  <si>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</si>
  <si>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</si>
  <si>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</si>
  <si>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</si>
  <si>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</si>
  <si>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</si>
  <si>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</si>
  <si>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</si>
  <si>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</si>
  <si>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</si>
  <si>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</si>
  <si>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</si>
  <si>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</si>
  <si>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</si>
  <si>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</si>
  <si>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</si>
  <si>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</si>
  <si>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</si>
  <si>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</si>
  <si>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</si>
  <si>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</si>
  <si>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</si>
  <si>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</si>
  <si>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</si>
  <si>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</si>
  <si>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</si>
  <si>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</si>
  <si>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</si>
  <si>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</si>
  <si>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</si>
  <si>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</si>
  <si>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</si>
  <si>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</si>
  <si>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</si>
  <si>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</si>
  <si>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</si>
  <si>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</si>
  <si>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</si>
  <si>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</si>
  <si>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</si>
  <si>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</si>
  <si>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</si>
  <si>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</si>
  <si>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</si>
  <si>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</si>
  <si>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</si>
  <si>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</si>
  <si>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</si>
  <si>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</si>
  <si>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</si>
  <si>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</si>
  <si>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</si>
  <si>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</si>
  <si>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</si>
  <si>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</si>
  <si>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</si>
  <si>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</si>
  <si>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</si>
  <si>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</si>
  <si>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</si>
  <si>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</si>
  <si>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</si>
  <si>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</si>
  <si>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</si>
  <si>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</si>
  <si>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</si>
  <si>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</si>
  <si>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</si>
  <si>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</si>
  <si>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</si>
  <si>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</si>
  <si>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</si>
  <si>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</si>
  <si>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</si>
  <si>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</si>
  <si>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</si>
  <si>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</si>
  <si>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</si>
  <si>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</si>
  <si>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</si>
  <si>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</si>
  <si>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</si>
  <si>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</si>
  <si>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</si>
  <si>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</si>
  <si>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</si>
  <si>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</si>
  <si>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</si>
  <si>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</si>
  <si>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</si>
  <si>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</si>
  <si>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</si>
  <si>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</si>
  <si>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</si>
  <si>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</si>
  <si>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</si>
  <si>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</si>
  <si>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</si>
  <si>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</si>
  <si>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</si>
  <si>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</si>
  <si>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</si>
  <si>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</si>
  <si>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</si>
  <si>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</si>
  <si>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</si>
  <si>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</si>
  <si>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</si>
  <si>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</si>
  <si>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</si>
  <si>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</si>
  <si>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</si>
  <si>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</si>
  <si>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</si>
  <si>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</si>
  <si>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</si>
  <si>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</si>
  <si>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</si>
  <si>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</si>
  <si>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</si>
  <si>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</si>
  <si>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</si>
  <si>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</si>
  <si>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</si>
  <si>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</si>
  <si>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</si>
  <si>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</si>
  <si>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</si>
  <si>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</si>
  <si>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</si>
  <si>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</si>
  <si>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</si>
  <si>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</si>
  <si>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</si>
  <si>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</si>
  <si>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</si>
  <si>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</si>
  <si>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</si>
  <si>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</si>
  <si>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</si>
  <si>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</si>
  <si>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</si>
  <si>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</si>
  <si>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</si>
  <si>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</si>
  <si>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</si>
  <si>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</si>
  <si>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</si>
  <si>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</si>
  <si>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</si>
  <si>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</si>
  <si>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</si>
  <si>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</si>
  <si>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</si>
  <si>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</si>
  <si>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</si>
  <si>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</si>
  <si>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</si>
  <si>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</si>
  <si>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</si>
  <si>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</si>
  <si>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</si>
  <si>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</si>
  <si>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</si>
  <si>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</si>
  <si>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</si>
  <si>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</si>
  <si>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</si>
  <si>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</si>
  <si>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</si>
  <si>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</si>
  <si>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</si>
  <si>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</si>
  <si>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</si>
  <si>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</si>
  <si>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</si>
  <si>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</si>
  <si>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</si>
  <si>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</si>
  <si>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</si>
  <si>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</si>
  <si>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</si>
  <si>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</si>
  <si>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</si>
  <si>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</si>
  <si>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</si>
  <si>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</si>
  <si>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</si>
  <si>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</si>
  <si>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</si>
  <si>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</si>
  <si>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</si>
  <si>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</si>
  <si>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</si>
  <si>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</si>
  <si>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</si>
  <si>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</si>
  <si>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</si>
  <si>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</si>
  <si>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</si>
  <si>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</si>
  <si>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</si>
  <si>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</si>
  <si>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</si>
  <si>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</si>
  <si>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</si>
  <si>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</si>
  <si>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</si>
  <si>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</si>
  <si>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</si>
  <si>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</si>
  <si>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</si>
  <si>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</si>
  <si>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</si>
  <si>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</si>
  <si>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</si>
  <si>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</si>
  <si>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</si>
  <si>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</si>
  <si>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</si>
  <si>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</si>
  <si>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</si>
  <si>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</si>
  <si>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</si>
  <si>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</si>
  <si>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</si>
  <si>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</si>
  <si>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</si>
  <si>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</si>
  <si>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</si>
  <si>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</si>
  <si>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</si>
  <si>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</si>
  <si>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</si>
  <si>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</si>
  <si>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</si>
  <si>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</si>
  <si>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</si>
  <si>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</si>
  <si>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</si>
  <si>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</si>
  <si>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</si>
  <si>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</si>
  <si>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</si>
  <si>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</si>
  <si>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</si>
  <si>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</si>
  <si>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</si>
  <si>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</si>
  <si>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</si>
  <si>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</si>
  <si>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</si>
  <si>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</si>
  <si>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</si>
  <si>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</si>
  <si>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</si>
  <si>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</si>
  <si>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</si>
  <si>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</si>
  <si>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</si>
  <si>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</si>
  <si>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</si>
  <si>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</si>
  <si>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</si>
  <si>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</si>
  <si>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</si>
  <si>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</si>
  <si>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</si>
  <si>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</si>
  <si>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</si>
  <si>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</si>
  <si>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</si>
  <si>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</si>
  <si>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</si>
  <si>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</si>
  <si>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</si>
  <si>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</si>
  <si>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</si>
  <si>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</si>
  <si>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</si>
  <si>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</si>
  <si>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</si>
  <si>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</si>
  <si>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</si>
  <si>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</si>
  <si>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</si>
  <si>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</si>
  <si>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</si>
  <si>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</si>
  <si>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</si>
  <si>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</si>
  <si>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</si>
  <si>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</si>
  <si>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</si>
  <si>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</si>
  <si>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</si>
  <si>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</si>
  <si>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</si>
  <si>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</si>
  <si>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</si>
  <si>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</si>
  <si>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</si>
  <si>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</si>
  <si>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</si>
  <si>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</si>
  <si>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</si>
  <si>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</si>
  <si>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</si>
  <si>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</si>
  <si>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</si>
  <si>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</si>
  <si>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</si>
  <si>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</si>
  <si>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</si>
  <si>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</si>
  <si>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</si>
  <si>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</si>
  <si>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</si>
  <si>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</si>
  <si>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</si>
  <si>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</si>
  <si>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</si>
  <si>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</si>
  <si>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</si>
  <si>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</si>
  <si>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</si>
  <si>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</si>
  <si>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</si>
  <si>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</si>
  <si>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</si>
  <si>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</si>
  <si>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</si>
  <si>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</si>
  <si>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</si>
  <si>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</si>
  <si>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</si>
  <si>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</si>
  <si>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</si>
  <si>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</si>
  <si>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</si>
  <si>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</si>
  <si>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</si>
  <si>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</si>
  <si>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</si>
  <si>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</si>
  <si>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</si>
  <si>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</si>
  <si>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</si>
  <si>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</si>
  <si>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</si>
  <si>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</si>
  <si>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</si>
  <si>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</si>
  <si>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</si>
  <si>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</si>
  <si>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</si>
  <si>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</si>
  <si>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</si>
  <si>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</si>
  <si>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</si>
  <si>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</si>
  <si>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</si>
  <si>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</si>
  <si>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</si>
  <si>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</si>
  <si>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</si>
  <si>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</si>
  <si>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</si>
  <si>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</si>
  <si>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</si>
  <si>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</si>
  <si>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</si>
  <si>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</si>
  <si>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</si>
  <si>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</si>
  <si>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</si>
  <si>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</si>
  <si>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</si>
  <si>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</si>
  <si>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</si>
  <si>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</si>
  <si>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</si>
  <si>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</si>
  <si>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</si>
  <si>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</si>
  <si>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</si>
  <si>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</si>
  <si>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</si>
  <si>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</si>
  <si>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</si>
  <si>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</si>
  <si>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</si>
  <si>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</si>
  <si>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</si>
  <si>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</si>
  <si>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</si>
  <si>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</si>
  <si>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</si>
  <si>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</si>
  <si>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</si>
  <si>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</si>
  <si>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</si>
  <si>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</si>
  <si>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</si>
  <si>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</si>
  <si>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</si>
  <si>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</si>
  <si>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</si>
  <si>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</si>
  <si>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</si>
  <si>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</si>
  <si>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</si>
  <si>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</si>
  <si>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</si>
  <si>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</si>
  <si>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</si>
  <si>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</si>
  <si>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</si>
  <si>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</si>
  <si>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</si>
  <si>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</si>
  <si>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</si>
  <si>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</si>
  <si>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</si>
  <si>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</si>
  <si>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</si>
  <si>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</si>
  <si>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</si>
  <si>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</si>
  <si>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</si>
  <si>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</si>
  <si>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</si>
  <si>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</si>
  <si>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</si>
  <si>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</si>
  <si>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</si>
  <si>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</si>
  <si>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</si>
  <si>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</si>
  <si>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</si>
  <si>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</si>
  <si>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</si>
  <si>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</si>
  <si>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</si>
  <si>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</si>
  <si>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</si>
  <si>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</si>
  <si>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</si>
  <si>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</si>
  <si>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</si>
  <si>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</si>
  <si>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</si>
  <si>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</si>
  <si>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</si>
  <si>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</si>
  <si>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</si>
  <si>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</si>
  <si>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</si>
  <si>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</si>
  <si>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</si>
  <si>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</si>
  <si>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</si>
  <si>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</si>
  <si>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</si>
  <si>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</si>
  <si>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</si>
  <si>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</si>
  <si>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</si>
  <si>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</si>
  <si>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</si>
  <si>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</si>
  <si>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</si>
  <si>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</si>
  <si>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</si>
  <si>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</si>
  <si>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</si>
  <si>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</si>
  <si>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</si>
  <si>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</si>
  <si>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</si>
  <si>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</si>
  <si>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</si>
  <si>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</si>
  <si>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</si>
  <si>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</si>
  <si>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</si>
  <si>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</si>
  <si>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</si>
  <si>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</si>
  <si>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</si>
  <si>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</si>
  <si>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</si>
  <si>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</si>
  <si>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</si>
  <si>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</si>
  <si>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</si>
  <si>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</si>
  <si>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</si>
  <si>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</si>
  <si>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</si>
  <si>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</si>
  <si>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</si>
  <si>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</si>
  <si>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</si>
  <si>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</si>
  <si>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</si>
  <si>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</si>
  <si>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</si>
  <si>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</si>
  <si>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</si>
  <si>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</si>
  <si>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</si>
  <si>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</si>
  <si>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</si>
  <si>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</si>
  <si>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</si>
  <si>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</si>
  <si>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</si>
  <si>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</si>
  <si>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</si>
  <si>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</si>
  <si>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</si>
  <si>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</si>
  <si>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</si>
  <si>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</si>
  <si>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</si>
  <si>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</si>
  <si>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</si>
  <si>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</si>
  <si>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</si>
  <si>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</si>
  <si>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</si>
  <si>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</si>
  <si>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</si>
  <si>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</si>
  <si>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</si>
  <si>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</si>
  <si>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</si>
  <si>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</si>
  <si>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</si>
  <si>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</si>
  <si>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</si>
  <si>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</si>
  <si>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</si>
  <si>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</si>
  <si>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</si>
  <si>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</si>
  <si>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</si>
  <si>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</si>
  <si>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</si>
  <si>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</si>
  <si>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</si>
  <si>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</si>
  <si>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</si>
  <si>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</si>
  <si>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</si>
  <si>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</si>
  <si>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</si>
  <si>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</si>
  <si>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</si>
  <si>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</si>
  <si>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</si>
  <si>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</si>
  <si>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</si>
  <si>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</si>
  <si>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</si>
  <si>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</si>
  <si>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</si>
  <si>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</si>
  <si>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</si>
  <si>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</si>
  <si>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</si>
  <si>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</si>
  <si>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</si>
  <si>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</si>
  <si>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</si>
  <si>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</si>
  <si>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</si>
  <si>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</si>
  <si>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</si>
  <si>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</si>
  <si>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</si>
  <si>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</si>
  <si>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</si>
  <si>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</si>
  <si>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</si>
  <si>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</si>
  <si>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</si>
  <si>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</si>
  <si>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</si>
  <si>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</si>
  <si>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</si>
  <si>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</si>
  <si>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</si>
  <si>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</si>
  <si>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</si>
  <si>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</si>
  <si>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</si>
  <si>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</si>
  <si>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</si>
  <si>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</si>
  <si>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</si>
  <si>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</si>
  <si>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</si>
  <si>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</si>
  <si>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</si>
  <si>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</si>
  <si>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</si>
  <si>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</si>
  <si>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</si>
  <si>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</si>
  <si>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</si>
  <si>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</si>
  <si>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</si>
  <si>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</si>
  <si>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</si>
  <si>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</si>
  <si>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</si>
  <si>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</si>
  <si>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</si>
  <si>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</si>
  <si>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</si>
  <si>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</si>
  <si>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</si>
  <si>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</si>
  <si>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</si>
  <si>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</si>
  <si>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</si>
  <si>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</si>
  <si>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</si>
  <si>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</si>
  <si>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</si>
  <si>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</si>
  <si>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</si>
  <si>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</si>
  <si>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</si>
  <si>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</si>
  <si>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</si>
  <si>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</si>
  <si>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</si>
  <si>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</si>
  <si>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</si>
  <si>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</si>
  <si>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</si>
  <si>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</si>
  <si>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</si>
  <si>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</si>
  <si>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</si>
  <si>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</si>
  <si>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</si>
  <si>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</si>
  <si>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</si>
  <si>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</si>
  <si>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</si>
  <si>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</si>
  <si>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</si>
  <si>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</si>
  <si>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</si>
  <si>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</si>
  <si>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</si>
  <si>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</si>
  <si>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</si>
  <si>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</si>
  <si>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</si>
  <si>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</si>
  <si>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</si>
  <si>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</si>
  <si>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</si>
  <si>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</si>
  <si>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</si>
  <si>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</si>
  <si>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</si>
  <si>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</si>
  <si>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</si>
  <si>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</si>
  <si>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</si>
  <si>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</si>
  <si>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</si>
  <si>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</si>
  <si>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</si>
  <si>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</si>
  <si>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</si>
  <si>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</si>
  <si>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</si>
  <si>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</si>
  <si>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</si>
  <si>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</si>
  <si>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</si>
  <si>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</si>
  <si>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</si>
  <si>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</si>
  <si>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</si>
  <si>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</si>
  <si>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</si>
  <si>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</si>
  <si>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</si>
  <si>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</si>
  <si>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</si>
  <si>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</si>
  <si>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</si>
  <si>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</si>
  <si>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</si>
  <si>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</si>
  <si>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</si>
  <si>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</si>
  <si>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</si>
  <si>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</si>
  <si>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</si>
  <si>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</si>
  <si>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</si>
  <si>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</si>
  <si>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</si>
  <si>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</si>
  <si>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</si>
  <si>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</si>
  <si>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</si>
  <si>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</si>
  <si>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</si>
  <si>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</si>
  <si>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</si>
  <si>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</si>
  <si>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</si>
  <si>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</si>
  <si>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</si>
  <si>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</si>
  <si>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</si>
  <si>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</si>
  <si>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</si>
  <si>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</si>
  <si>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</si>
  <si>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</si>
  <si>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</si>
  <si>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</si>
  <si>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</si>
  <si>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</si>
  <si>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</si>
  <si>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</si>
  <si>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</si>
  <si>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</si>
  <si>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</si>
  <si>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</si>
  <si>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</si>
  <si>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</si>
  <si>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</si>
  <si>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</si>
  <si>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</si>
  <si>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</si>
  <si>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</si>
  <si>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</si>
  <si>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</si>
  <si>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</si>
  <si>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</si>
  <si>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</si>
  <si>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</si>
  <si>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</si>
  <si>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</si>
  <si>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</si>
  <si>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</si>
  <si>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</si>
  <si>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</si>
  <si>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</si>
  <si>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</si>
  <si>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</si>
  <si>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</si>
  <si>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</si>
  <si>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</si>
  <si>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</si>
  <si>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</si>
  <si>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</si>
  <si>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</si>
  <si>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</si>
  <si>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</si>
  <si>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</si>
  <si>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</si>
  <si>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</si>
  <si>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</si>
  <si>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</si>
  <si>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</si>
  <si>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</si>
  <si>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</si>
  <si>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</si>
  <si>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</si>
  <si>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</si>
  <si>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</si>
  <si>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</si>
  <si>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</si>
  <si>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</si>
  <si>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</si>
  <si>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</si>
  <si>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</si>
  <si>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</si>
  <si>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</si>
  <si>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</si>
  <si>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</si>
  <si>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</si>
  <si>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</si>
  <si>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</si>
  <si>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</si>
  <si>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</si>
  <si>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</si>
  <si>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</si>
  <si>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</si>
  <si>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</si>
  <si>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</si>
  <si>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</si>
  <si>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</si>
  <si>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</si>
  <si>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</si>
  <si>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</si>
  <si>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</si>
  <si>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</si>
  <si>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</si>
  <si>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</si>
  <si>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</si>
  <si>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</si>
  <si>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</si>
  <si>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</si>
  <si>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</si>
  <si>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</si>
  <si>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</si>
  <si>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</si>
  <si>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</si>
  <si>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</si>
  <si>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</si>
  <si>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</si>
  <si>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</si>
  <si>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</si>
  <si>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</si>
  <si>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</si>
  <si>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</si>
  <si>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</si>
  <si>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</si>
  <si>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</si>
  <si>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</si>
  <si>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</si>
  <si>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</si>
  <si>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</si>
  <si>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</si>
  <si>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</si>
  <si>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</si>
  <si>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</si>
  <si>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</si>
  <si>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</si>
  <si>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</si>
  <si>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</si>
  <si>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</si>
  <si>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</si>
  <si>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</si>
  <si>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</si>
  <si>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</si>
  <si>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</si>
  <si>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</si>
  <si>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</si>
  <si>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</si>
  <si>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</si>
  <si>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</si>
  <si>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</si>
  <si>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</si>
  <si>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</si>
  <si>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</si>
  <si>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</si>
  <si>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</si>
  <si>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</si>
  <si>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</si>
  <si>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</si>
  <si>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</si>
  <si>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</si>
  <si>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</si>
  <si>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</si>
  <si>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</si>
  <si>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</si>
  <si>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</si>
  <si>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</si>
  <si>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</si>
  <si>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</si>
  <si>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</si>
  <si>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</si>
  <si>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</si>
  <si>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</si>
  <si>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</si>
  <si>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</si>
  <si>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</si>
  <si>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</si>
  <si>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</si>
  <si>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</si>
  <si>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</si>
  <si>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</si>
  <si>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</si>
  <si>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</si>
  <si>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</si>
  <si>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</si>
  <si>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</si>
  <si>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</si>
  <si>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</si>
  <si>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</si>
  <si>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</si>
  <si>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</si>
  <si>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</si>
  <si>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</si>
  <si>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</si>
  <si>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</si>
  <si>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</si>
  <si>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</si>
  <si>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</si>
  <si>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</si>
  <si>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</si>
  <si>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</si>
  <si>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</si>
  <si>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</si>
  <si>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</si>
  <si>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</si>
  <si>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</si>
  <si>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</si>
  <si>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</si>
  <si>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</si>
  <si>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</si>
  <si>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</si>
  <si>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</si>
  <si>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</si>
  <si>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</si>
  <si>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</si>
  <si>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</si>
  <si>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</si>
  <si>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</si>
  <si>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</si>
  <si>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</si>
  <si>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</si>
  <si>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</si>
  <si>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</si>
  <si>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</si>
  <si>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</si>
  <si>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</si>
  <si>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</si>
  <si>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</si>
  <si>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</si>
  <si>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</si>
  <si>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</si>
  <si>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</si>
  <si>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</si>
  <si>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</si>
  <si>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</si>
  <si>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</si>
  <si>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</si>
  <si>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</si>
  <si>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</si>
  <si>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</si>
  <si>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</si>
  <si>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</si>
  <si>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</si>
  <si>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</si>
  <si>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</si>
  <si>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</si>
  <si>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</si>
  <si>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</si>
  <si>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</si>
  <si>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</si>
  <si>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</si>
  <si>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</si>
  <si>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</si>
  <si>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</si>
  <si>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</si>
  <si>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</si>
  <si>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</si>
  <si>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</si>
  <si>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</si>
  <si>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</si>
  <si>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</si>
  <si>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</si>
  <si>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</si>
  <si>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</si>
  <si>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</si>
  <si>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</si>
  <si>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</si>
  <si>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</si>
  <si>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</si>
  <si>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</si>
  <si>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</si>
  <si>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</si>
  <si>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</si>
  <si>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</si>
  <si>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</si>
  <si>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</si>
  <si>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</si>
  <si>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</si>
  <si>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</si>
  <si>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</si>
  <si>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</si>
  <si>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</si>
  <si>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</si>
  <si>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</si>
  <si>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</si>
  <si>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</si>
  <si>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</si>
  <si>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</si>
  <si>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</si>
  <si>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</si>
  <si>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</si>
  <si>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</si>
  <si>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</si>
  <si>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</si>
  <si>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</si>
  <si>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</si>
  <si>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</si>
  <si>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</si>
  <si>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</si>
  <si>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</si>
  <si>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</si>
  <si>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</si>
  <si>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</si>
  <si>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</si>
  <si>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</si>
  <si>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</si>
  <si>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</si>
  <si>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</si>
  <si>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</si>
  <si>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</si>
  <si>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</si>
  <si>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</si>
  <si>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</si>
  <si>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</si>
  <si>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</si>
  <si>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</si>
  <si>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</si>
  <si>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</si>
  <si>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</si>
  <si>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</si>
  <si>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</si>
  <si>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</si>
  <si>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</si>
  <si>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</si>
  <si>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</si>
  <si>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</si>
  <si>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</si>
  <si>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</si>
  <si>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</si>
  <si>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</si>
  <si>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</si>
  <si>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</si>
  <si>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</si>
  <si>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</si>
  <si>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</si>
  <si>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</si>
  <si>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</si>
  <si>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</si>
  <si>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</si>
  <si>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</si>
  <si>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</si>
  <si>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</si>
  <si>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</si>
  <si>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</si>
  <si>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</si>
  <si>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</si>
  <si>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</si>
  <si>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</si>
  <si>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</si>
  <si>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</si>
  <si>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</si>
  <si>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</si>
  <si>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</si>
  <si>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</si>
  <si>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</si>
  <si>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</si>
  <si>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</si>
  <si>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</si>
  <si>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</si>
  <si>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</si>
  <si>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</si>
  <si>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</si>
  <si>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</si>
  <si>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</si>
  <si>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</si>
  <si>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</si>
  <si>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</si>
  <si>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</si>
  <si>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</si>
  <si>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</si>
  <si>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</si>
  <si>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</si>
  <si>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</si>
  <si>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</si>
  <si>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</si>
  <si>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</si>
  <si>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</si>
  <si>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</si>
  <si>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</si>
  <si>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</si>
  <si>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</si>
  <si>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</si>
  <si>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</si>
  <si>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</si>
  <si>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</si>
  <si>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</si>
  <si>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</si>
  <si>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</si>
  <si>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</si>
  <si>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</si>
  <si>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</si>
  <si>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</si>
  <si>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</si>
  <si>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</si>
  <si>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</si>
  <si>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</si>
  <si>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</si>
  <si>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</si>
  <si>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</si>
  <si>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</si>
  <si>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</si>
  <si>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</si>
  <si>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</si>
  <si>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</si>
  <si>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</si>
  <si>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</si>
  <si>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</si>
  <si>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</si>
  <si>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</si>
  <si>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</si>
  <si>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</si>
  <si>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</si>
  <si>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</si>
  <si>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</si>
  <si>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</si>
  <si>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</si>
  <si>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</si>
  <si>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</si>
  <si>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</si>
  <si>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</si>
  <si>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</si>
  <si>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</si>
  <si>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</si>
  <si>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</si>
  <si>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</si>
  <si>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</si>
  <si>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</si>
  <si>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</si>
  <si>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</si>
  <si>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</si>
  <si>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</si>
  <si>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</si>
  <si>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</si>
  <si>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</si>
  <si>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</si>
  <si>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</si>
  <si>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</si>
  <si>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</si>
  <si>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</si>
  <si>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</si>
  <si>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</si>
  <si>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</si>
  <si>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</si>
  <si>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</si>
  <si>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</si>
  <si>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</si>
  <si>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</si>
  <si>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</si>
  <si>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</si>
  <si>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</si>
  <si>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</si>
  <si>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</si>
  <si>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</si>
  <si>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</si>
  <si>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</si>
  <si>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</si>
  <si>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</si>
  <si>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</si>
  <si>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</si>
  <si>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</si>
  <si>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</si>
  <si>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</si>
  <si>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</si>
  <si>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</si>
  <si>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</si>
  <si>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</si>
  <si>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</si>
  <si>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</si>
  <si>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</si>
  <si>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</si>
  <si>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</si>
  <si>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</si>
  <si>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</si>
  <si>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</si>
  <si>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</si>
  <si>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</si>
  <si>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</si>
  <si>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</si>
  <si>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</si>
  <si>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</si>
  <si>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</si>
  <si>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</si>
  <si>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</si>
  <si>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</si>
  <si>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</si>
  <si>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</si>
  <si>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</si>
  <si>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</si>
  <si>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</si>
  <si>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</si>
  <si>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</si>
  <si>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</si>
  <si>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</si>
  <si>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</si>
  <si>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</si>
  <si>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</si>
  <si>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</si>
  <si>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</si>
  <si>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</si>
  <si>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</si>
  <si>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</si>
  <si>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</si>
  <si>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</si>
  <si>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</si>
  <si>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</si>
  <si>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</si>
  <si>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</si>
  <si>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</si>
  <si>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</si>
  <si>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</si>
  <si>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</si>
  <si>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</si>
  <si>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</si>
  <si>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</si>
  <si>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</si>
  <si>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</si>
  <si>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</si>
  <si>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</si>
  <si>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</si>
  <si>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</si>
  <si>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</si>
  <si>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</si>
  <si>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</si>
  <si>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</si>
  <si>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</si>
  <si>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</si>
  <si>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</si>
  <si>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</si>
  <si>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</si>
  <si>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</si>
  <si>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</si>
  <si>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</si>
  <si>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</si>
  <si>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</si>
  <si>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</si>
  <si>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</si>
  <si>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</si>
  <si>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</si>
  <si>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</si>
  <si>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</si>
  <si>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</si>
  <si>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</si>
  <si>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</si>
  <si>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</si>
  <si>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</si>
  <si>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</si>
  <si>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</si>
  <si>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</si>
  <si>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</si>
  <si>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</si>
  <si>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</si>
  <si>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</si>
  <si>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</si>
  <si>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</si>
  <si>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</si>
  <si>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</si>
  <si>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</si>
  <si>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</si>
  <si>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</si>
  <si>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</si>
  <si>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</si>
  <si>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</si>
  <si>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</si>
  <si>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</si>
  <si>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</si>
  <si>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</si>
  <si>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</si>
  <si>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</si>
  <si>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</si>
  <si>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</si>
  <si>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</si>
  <si>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</si>
  <si>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</si>
  <si>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</si>
  <si>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</si>
  <si>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</si>
  <si>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</si>
  <si>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</si>
  <si>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</si>
  <si>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</si>
  <si>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</si>
  <si>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</si>
  <si>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</si>
  <si>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</si>
  <si>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</si>
  <si>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</si>
  <si>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</si>
  <si>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</si>
  <si>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</si>
  <si>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</si>
  <si>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</si>
  <si>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</si>
  <si>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</si>
  <si>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</si>
  <si>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</si>
  <si>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</si>
  <si>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</si>
  <si>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</si>
  <si>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</si>
  <si>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</si>
  <si>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</si>
  <si>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</si>
  <si>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</si>
  <si>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</si>
  <si>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</si>
  <si>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</si>
  <si>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</si>
  <si>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</si>
  <si>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</si>
  <si>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</si>
  <si>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</si>
  <si>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</si>
  <si>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</si>
  <si>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</si>
  <si>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</si>
  <si>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</si>
  <si>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</si>
  <si>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</si>
  <si>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</si>
  <si>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</si>
  <si>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</si>
  <si>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</si>
  <si>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</si>
  <si>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</si>
  <si>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</si>
  <si>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</si>
  <si>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</si>
  <si>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</si>
  <si>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</si>
  <si>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</si>
  <si>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</si>
  <si>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</si>
  <si>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</si>
  <si>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</si>
  <si>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</si>
  <si>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</si>
  <si>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</si>
  <si>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</si>
  <si>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</si>
  <si>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</si>
  <si>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</si>
  <si>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</si>
  <si>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</si>
  <si>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</si>
  <si>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</si>
  <si>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</si>
  <si>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</si>
  <si>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</si>
  <si>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</si>
  <si>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</si>
  <si>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</si>
  <si>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</si>
  <si>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</si>
  <si>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</si>
  <si>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</si>
  <si>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</si>
  <si>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</si>
  <si>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</si>
  <si>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</si>
  <si>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</si>
  <si>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</si>
  <si>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</si>
  <si>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</si>
  <si>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</si>
  <si>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</si>
  <si>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</si>
  <si>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</si>
  <si>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</si>
  <si>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</si>
  <si>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</si>
  <si>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</si>
  <si>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</si>
  <si>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</si>
  <si>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</si>
  <si>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</si>
  <si>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</si>
  <si>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</si>
  <si>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</si>
  <si>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</si>
  <si>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</si>
  <si>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</si>
  <si>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</si>
  <si>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</si>
  <si>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</si>
  <si>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</si>
  <si>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</si>
  <si>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</si>
  <si>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</si>
  <si>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</si>
  <si>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</si>
  <si>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</si>
  <si>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</si>
  <si>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</si>
  <si>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</si>
  <si>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</si>
  <si>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</si>
  <si>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</si>
  <si>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</si>
  <si>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</si>
  <si>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</si>
  <si>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</si>
  <si>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</si>
  <si>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</si>
  <si>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</si>
  <si>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</si>
  <si>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</si>
  <si>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</si>
  <si>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</si>
  <si>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</si>
  <si>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</si>
  <si>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</si>
  <si>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</si>
  <si>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</si>
  <si>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</si>
  <si>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</si>
  <si>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</si>
  <si>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</si>
  <si>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</si>
  <si>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</si>
  <si>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</si>
  <si>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</si>
  <si>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</si>
  <si>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</si>
  <si>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</si>
  <si>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</si>
  <si>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</si>
  <si>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</si>
  <si>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</si>
  <si>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</si>
  <si>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</si>
  <si>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</si>
  <si>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</si>
  <si>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</si>
  <si>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</si>
  <si>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</si>
  <si>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</si>
  <si>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</si>
  <si>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</si>
  <si>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</si>
  <si>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</si>
  <si>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</si>
  <si>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</si>
  <si>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</si>
  <si>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</si>
  <si>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</si>
  <si>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</si>
  <si>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</si>
  <si>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</si>
  <si>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</si>
  <si>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</si>
  <si>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</si>
  <si>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</si>
  <si>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</si>
  <si>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</si>
  <si>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</si>
  <si>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</si>
  <si>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</si>
  <si>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</si>
  <si>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</si>
  <si>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</si>
  <si>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</si>
  <si>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</si>
  <si>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</si>
  <si>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</si>
  <si>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</si>
  <si>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</si>
  <si>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</si>
  <si>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</si>
  <si>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</si>
  <si>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</si>
  <si>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</si>
  <si>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</si>
  <si>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</si>
  <si>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</si>
  <si>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</si>
  <si>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</si>
  <si>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</si>
  <si>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</si>
  <si>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</si>
  <si>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</si>
  <si>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</si>
  <si>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</si>
  <si>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</si>
  <si>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</si>
  <si>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</si>
  <si>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</si>
  <si>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</si>
  <si>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</si>
  <si>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</si>
  <si>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</si>
  <si>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</si>
  <si>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</si>
  <si>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</si>
  <si>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</si>
  <si>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</si>
  <si>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</si>
  <si>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</si>
  <si>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</si>
  <si>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</si>
  <si>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</si>
  <si>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</si>
  <si>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</si>
  <si>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</si>
  <si>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</si>
  <si>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</si>
  <si>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</si>
  <si>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</si>
  <si>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</si>
  <si>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</si>
  <si>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</si>
  <si>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</si>
  <si>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</si>
  <si>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</si>
  <si>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</si>
  <si>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</si>
  <si>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</si>
  <si>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</si>
  <si>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</si>
  <si>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</si>
  <si>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</si>
  <si>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</si>
  <si>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</si>
  <si>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</si>
  <si>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</si>
  <si>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</si>
  <si>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</si>
  <si>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</si>
  <si>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</si>
  <si>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</si>
  <si>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</si>
  <si>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</si>
  <si>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</si>
  <si>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</si>
  <si>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</si>
  <si>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</si>
  <si>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</si>
  <si>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</si>
  <si>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</si>
  <si>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</si>
  <si>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</si>
  <si>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</si>
  <si>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</si>
  <si>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</si>
  <si>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</si>
  <si>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</si>
  <si>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</si>
  <si>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</si>
  <si>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</si>
  <si>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</si>
  <si>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</si>
  <si>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</si>
  <si>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</si>
  <si>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</si>
  <si>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</si>
  <si>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</si>
  <si>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</si>
  <si>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</si>
  <si>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</si>
  <si>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</si>
  <si>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</si>
  <si>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</si>
  <si>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</si>
  <si>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</si>
  <si>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</si>
  <si>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</si>
  <si>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</si>
  <si>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</si>
  <si>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</si>
  <si>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</si>
  <si>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</si>
  <si>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</si>
  <si>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</si>
  <si>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</si>
  <si>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</si>
  <si>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</si>
  <si>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</si>
  <si>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</si>
  <si>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</si>
  <si>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</si>
  <si>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</si>
  <si>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</si>
  <si>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</si>
  <si>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</si>
  <si>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</si>
  <si>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</si>
  <si>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</si>
  <si>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</si>
  <si>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</si>
  <si>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</si>
  <si>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</si>
  <si>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</si>
  <si>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</si>
  <si>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</si>
  <si>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</si>
  <si>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</si>
  <si>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</si>
  <si>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</si>
  <si>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</si>
  <si>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</si>
  <si>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</si>
  <si>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</si>
  <si>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</si>
  <si>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</si>
  <si>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</si>
  <si>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</si>
  <si>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</si>
  <si>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</si>
  <si>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</si>
  <si>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</si>
  <si>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</si>
  <si>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</si>
  <si>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</si>
  <si>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</si>
  <si>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</si>
  <si>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</si>
  <si>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</si>
  <si>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</si>
  <si>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</si>
  <si>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</si>
  <si>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</si>
  <si>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</si>
  <si>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</si>
  <si>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</si>
  <si>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</si>
  <si>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</si>
  <si>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</si>
  <si>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</si>
  <si>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</si>
  <si>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</si>
  <si>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</si>
  <si>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</si>
  <si>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</si>
  <si>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</si>
  <si>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</si>
  <si>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</si>
  <si>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</si>
  <si>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</si>
  <si>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</si>
  <si>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</si>
  <si>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</si>
  <si>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</si>
  <si>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</si>
  <si>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</si>
  <si>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</si>
  <si>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</si>
  <si>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</si>
  <si>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</si>
  <si>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</si>
  <si>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</si>
  <si>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</si>
  <si>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</si>
  <si>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</si>
  <si>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</si>
  <si>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</si>
  <si>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</si>
  <si>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</si>
  <si>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</si>
  <si>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</si>
  <si>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</si>
  <si>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</si>
  <si>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</si>
  <si>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</si>
  <si>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</si>
  <si>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</si>
  <si>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</si>
  <si>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</si>
  <si>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</si>
  <si>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</si>
  <si>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</si>
  <si>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</si>
  <si>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</si>
  <si>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</si>
  <si>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</si>
  <si>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</si>
  <si>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</si>
  <si>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</si>
  <si>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</si>
  <si>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</si>
  <si>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</si>
  <si>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</si>
  <si>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</si>
  <si>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</si>
  <si>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</si>
  <si>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</si>
  <si>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</si>
  <si>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</si>
  <si>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</si>
  <si>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</si>
  <si>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</si>
  <si>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</si>
  <si>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</si>
  <si>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</si>
  <si>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</si>
  <si>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</si>
  <si>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</si>
  <si>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</si>
  <si>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</si>
  <si>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</si>
  <si>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</si>
  <si>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</si>
  <si>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</si>
  <si>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</si>
  <si>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</si>
  <si>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</si>
  <si>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</si>
  <si>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</si>
  <si>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</si>
  <si>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</si>
  <si>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</si>
  <si>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</si>
  <si>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</si>
  <si>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</si>
  <si>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</si>
  <si>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</si>
  <si>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</si>
  <si>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</si>
  <si>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</si>
  <si>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</si>
  <si>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</si>
  <si>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</si>
  <si>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</si>
  <si>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</si>
  <si>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</si>
  <si>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</si>
  <si>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</si>
  <si>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</si>
  <si>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</si>
  <si>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</si>
  <si>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</si>
  <si>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</si>
  <si>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</si>
  <si>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</si>
  <si>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</si>
  <si>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</si>
  <si>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</si>
  <si>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</si>
  <si>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</si>
  <si>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</si>
  <si>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</si>
  <si>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</si>
  <si>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</si>
  <si>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</si>
  <si>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</si>
  <si>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</si>
  <si>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</si>
  <si>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</si>
  <si>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</si>
  <si>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</si>
  <si>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</si>
  <si>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</si>
  <si>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</si>
  <si>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</si>
  <si>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</si>
  <si>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</si>
  <si>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</si>
  <si>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</si>
  <si>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</si>
  <si>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</si>
  <si>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</si>
  <si>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</si>
  <si>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</si>
  <si>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</si>
  <si>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</si>
  <si>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</si>
  <si>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</si>
  <si>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</si>
  <si>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</si>
  <si>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</si>
  <si>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</si>
  <si>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</si>
  <si>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</si>
  <si>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</si>
  <si>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</si>
  <si>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</si>
  <si>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</si>
  <si>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</si>
  <si>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</si>
  <si>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</si>
  <si>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</si>
  <si>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</si>
  <si>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</si>
  <si>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</si>
  <si>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</si>
  <si>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</si>
  <si>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</si>
  <si>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</si>
  <si>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</si>
  <si>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</si>
  <si>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</si>
  <si>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</si>
  <si>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</si>
  <si>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</si>
  <si>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</si>
  <si>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</si>
  <si>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</si>
  <si>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</si>
  <si>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</si>
  <si>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</si>
  <si>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</si>
  <si>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</si>
  <si>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</si>
  <si>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</si>
  <si>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</si>
  <si>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</si>
  <si>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</si>
  <si>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</si>
  <si>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</si>
  <si>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</si>
  <si>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</si>
  <si>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</si>
  <si>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</si>
  <si>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</si>
  <si>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</si>
  <si>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</si>
  <si>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</si>
  <si>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</si>
  <si>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</si>
  <si>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</si>
  <si>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</si>
  <si>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</si>
  <si>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</si>
  <si>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</si>
  <si>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</si>
  <si>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</si>
  <si>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</si>
  <si>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</si>
  <si>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</si>
  <si>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</si>
  <si>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</si>
  <si>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</si>
  <si>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</si>
  <si>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</si>
  <si>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</si>
  <si>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</si>
  <si>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</si>
  <si>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</si>
  <si>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</si>
  <si>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</si>
  <si>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</si>
  <si>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</si>
  <si>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</si>
  <si>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</si>
  <si>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</si>
  <si>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</si>
  <si>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</si>
  <si>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</si>
  <si>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</si>
  <si>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</si>
  <si>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</si>
  <si>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</si>
  <si>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</si>
  <si>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</si>
  <si>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</si>
  <si>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</si>
  <si>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</si>
  <si>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</si>
  <si>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</si>
  <si>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</si>
  <si>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</si>
  <si>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</si>
  <si>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</si>
  <si>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</si>
  <si>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</si>
  <si>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</si>
  <si>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</si>
  <si>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</si>
  <si>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</si>
  <si>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</si>
  <si>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</si>
  <si>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</si>
  <si>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</si>
  <si>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</si>
  <si>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</si>
  <si>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</si>
  <si>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</si>
  <si>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</si>
  <si>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</si>
  <si>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</si>
  <si>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</si>
  <si>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</si>
  <si>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</si>
  <si>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</si>
  <si>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</si>
  <si>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</si>
  <si>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</si>
  <si>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</si>
  <si>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</si>
  <si>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</si>
  <si>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</si>
  <si>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</si>
  <si>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</si>
  <si>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</si>
  <si>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</si>
  <si>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</si>
  <si>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</si>
  <si>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</si>
  <si>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</si>
  <si>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</si>
  <si>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</si>
  <si>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</si>
  <si>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</si>
  <si>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</si>
  <si>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</si>
  <si>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</si>
  <si>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</si>
  <si>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</si>
  <si>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</si>
  <si>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</si>
  <si>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</si>
  <si>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</si>
  <si>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</si>
  <si>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</si>
  <si>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</si>
  <si>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</si>
  <si>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</si>
  <si>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</si>
  <si>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</si>
  <si>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</si>
  <si>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</si>
  <si>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</si>
  <si>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</si>
  <si>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</si>
  <si>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</si>
  <si>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</si>
  <si>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</si>
  <si>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</si>
  <si>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</si>
  <si>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</si>
  <si>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</si>
  <si>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</si>
  <si>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</si>
  <si>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</si>
  <si>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</si>
  <si>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</si>
  <si>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</si>
  <si>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</si>
  <si>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</si>
  <si>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</si>
  <si>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</si>
  <si>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</si>
  <si>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</si>
  <si>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</si>
  <si>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</si>
  <si>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</si>
  <si>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</si>
  <si>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</si>
  <si>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</si>
  <si>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</si>
  <si>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</si>
  <si>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</si>
  <si>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</si>
  <si>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</si>
  <si>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</si>
  <si>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</si>
  <si>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</si>
  <si>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</si>
  <si>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</si>
  <si>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</si>
  <si>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</si>
  <si>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</si>
  <si>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</si>
  <si>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</si>
  <si>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</si>
  <si>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</si>
  <si>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</si>
  <si>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</si>
  <si>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</si>
  <si>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</si>
  <si>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</si>
  <si>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</si>
  <si>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</si>
  <si>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</si>
  <si>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</si>
  <si>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</si>
  <si>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</si>
  <si>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</si>
  <si>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</si>
  <si>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</si>
  <si>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</si>
  <si>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</si>
  <si>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</si>
  <si>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</si>
  <si>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</si>
  <si>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</si>
  <si>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</si>
  <si>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</si>
  <si>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</si>
  <si>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</si>
  <si>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</si>
  <si>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</si>
  <si>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</si>
  <si>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</si>
  <si>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</si>
  <si>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</si>
  <si>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</si>
  <si>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</si>
  <si>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</si>
  <si>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</si>
  <si>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</si>
  <si>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</si>
  <si>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</si>
  <si>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</si>
  <si>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</si>
  <si>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</si>
  <si>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</si>
  <si>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</si>
  <si>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</si>
  <si>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</si>
  <si>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</si>
  <si>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</si>
  <si>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</si>
  <si>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</si>
  <si>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</si>
  <si>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</si>
  <si>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</si>
  <si>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</si>
  <si>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</si>
  <si>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</si>
  <si>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</si>
  <si>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</si>
  <si>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</si>
  <si>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</si>
  <si>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</si>
  <si>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</si>
  <si>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</si>
  <si>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</si>
  <si>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</si>
  <si>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</si>
  <si>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</si>
  <si>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</si>
  <si>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</si>
  <si>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</si>
  <si>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</si>
  <si>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</si>
  <si>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</si>
  <si>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</si>
  <si>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</si>
  <si>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</si>
  <si>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</si>
  <si>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</si>
  <si>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</si>
  <si>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</si>
  <si>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</si>
  <si>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</si>
  <si>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</si>
  <si>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</si>
  <si>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</si>
  <si>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</si>
  <si>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</si>
  <si>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</si>
  <si>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</si>
  <si>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</si>
  <si>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</si>
  <si>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</si>
  <si>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</si>
  <si>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</si>
  <si>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</si>
  <si>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</si>
  <si>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</si>
  <si>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</si>
  <si>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</si>
  <si>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</si>
  <si>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</si>
  <si>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</si>
  <si>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</si>
  <si>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</si>
  <si>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</si>
  <si>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</si>
  <si>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</si>
  <si>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</si>
  <si>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</si>
  <si>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</si>
  <si>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</si>
  <si>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</si>
  <si>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</si>
  <si>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</si>
  <si>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</si>
  <si>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</si>
  <si>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</si>
  <si>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</si>
  <si>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</si>
  <si>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</si>
  <si>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</si>
  <si>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</si>
  <si>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</si>
  <si>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</si>
  <si>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</si>
  <si>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</si>
  <si>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</si>
  <si>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</si>
  <si>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</si>
  <si>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</si>
  <si>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</si>
  <si>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</si>
  <si>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</si>
  <si>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</si>
  <si>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</si>
  <si>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</si>
  <si>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</si>
  <si>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</si>
  <si>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</si>
  <si>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</si>
  <si>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</si>
  <si>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</si>
  <si>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</si>
  <si>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</si>
  <si>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</si>
  <si>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</si>
  <si>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</si>
  <si>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</si>
  <si>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</si>
  <si>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</si>
  <si>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</si>
  <si>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</si>
  <si>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</si>
  <si>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</si>
  <si>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</si>
  <si>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</si>
  <si>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</si>
  <si>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</si>
  <si>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</si>
  <si>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</si>
  <si>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</si>
  <si>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</si>
  <si>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</si>
  <si>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</si>
  <si>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</si>
  <si>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</si>
  <si>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</si>
  <si>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</si>
  <si>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</si>
  <si>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</si>
  <si>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</si>
  <si>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</si>
  <si>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</si>
  <si>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</si>
  <si>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</si>
  <si>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</si>
  <si>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</si>
  <si>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</si>
  <si>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</si>
  <si>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</si>
  <si>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</si>
  <si>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</si>
  <si>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</si>
  <si>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</si>
  <si>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</si>
  <si>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</si>
  <si>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</si>
  <si>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</si>
  <si>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</si>
  <si>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</si>
  <si>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</si>
  <si>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</si>
  <si>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</si>
  <si>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</si>
  <si>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</si>
  <si>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</si>
  <si>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</si>
  <si>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</si>
  <si>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</si>
  <si>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</si>
  <si>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</si>
  <si>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</si>
  <si>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</si>
  <si>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</si>
  <si>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</si>
  <si>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</si>
  <si>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</si>
  <si>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</si>
  <si>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</si>
  <si>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</si>
  <si>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</si>
  <si>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</si>
  <si>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</si>
  <si>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</si>
  <si>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</si>
  <si>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</si>
  <si>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</si>
  <si>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</si>
  <si>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</si>
  <si>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</si>
  <si>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</si>
  <si>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</si>
  <si>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</si>
  <si>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</si>
  <si>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</si>
  <si>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</si>
  <si>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</si>
  <si>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</si>
  <si>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</si>
  <si>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</si>
  <si>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</si>
  <si>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</si>
  <si>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</si>
  <si>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</si>
  <si>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</si>
  <si>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</si>
  <si>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</si>
  <si>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</si>
  <si>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</si>
  <si>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</si>
  <si>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</si>
  <si>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</si>
  <si>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</si>
  <si>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</si>
  <si>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</si>
  <si>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</si>
  <si>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</si>
  <si>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</si>
  <si>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</si>
  <si>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</si>
  <si>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</si>
  <si>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</si>
  <si>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</si>
  <si>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</si>
  <si>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</si>
  <si>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</si>
  <si>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</si>
  <si>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</si>
  <si>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</si>
  <si>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</si>
  <si>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</si>
  <si>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</si>
  <si>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</si>
  <si>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</si>
  <si>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</si>
  <si>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</si>
  <si>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</si>
  <si>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</si>
  <si>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</si>
  <si>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</si>
  <si>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</si>
  <si>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</si>
  <si>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</si>
  <si>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</si>
  <si>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</si>
  <si>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</si>
  <si>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</si>
  <si>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</si>
  <si>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</si>
  <si>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</si>
  <si>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</si>
  <si>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</si>
  <si>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</si>
  <si>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</si>
  <si>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</si>
  <si>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</si>
  <si>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</si>
  <si>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</si>
  <si>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</si>
  <si>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</si>
  <si>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</si>
  <si>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</si>
  <si>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</si>
  <si>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</si>
  <si>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</si>
  <si>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</si>
  <si>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</si>
  <si>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</si>
  <si>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</si>
  <si>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</si>
  <si>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</si>
  <si>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</si>
  <si>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</si>
  <si>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</si>
  <si>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</si>
  <si>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</si>
  <si>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</si>
  <si>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</si>
  <si>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</si>
  <si>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</si>
  <si>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</si>
  <si>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</si>
  <si>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</si>
  <si>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</si>
  <si>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</si>
  <si>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</si>
  <si>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</si>
  <si>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</si>
  <si>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</si>
  <si>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</si>
  <si>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</si>
  <si>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</si>
  <si>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</si>
  <si>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</si>
  <si>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</si>
  <si>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</si>
  <si>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</si>
  <si>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</si>
  <si>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</si>
  <si>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</si>
  <si>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</si>
  <si>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</si>
  <si>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</si>
  <si>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</si>
  <si>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</si>
  <si>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</si>
  <si>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</si>
  <si>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</si>
  <si>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</si>
  <si>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</si>
  <si>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</si>
  <si>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</si>
  <si>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</si>
  <si>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</si>
  <si>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</si>
  <si>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</si>
  <si>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</si>
  <si>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</si>
  <si>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</si>
  <si>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</si>
  <si>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</si>
  <si>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</si>
  <si>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</si>
  <si>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</si>
  <si>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</si>
  <si>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</si>
  <si>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</si>
  <si>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</si>
  <si>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</si>
  <si>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</si>
  <si>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</si>
  <si>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</si>
  <si>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</si>
  <si>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</si>
  <si>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</si>
  <si>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</si>
  <si>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</si>
  <si>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</si>
  <si>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</si>
  <si>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</si>
  <si>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</si>
  <si>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</si>
  <si>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</si>
  <si>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</si>
  <si>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</si>
  <si>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</si>
  <si>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</si>
  <si>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</si>
  <si>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</si>
  <si>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</si>
  <si>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</si>
  <si>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</si>
  <si>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</si>
  <si>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</si>
  <si>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</si>
  <si>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</si>
  <si>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</si>
  <si>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</si>
  <si>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</si>
  <si>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</si>
  <si>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</si>
  <si>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</si>
  <si>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</si>
  <si>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</si>
  <si>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</si>
  <si>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</si>
  <si>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</si>
  <si>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</si>
  <si>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</si>
  <si>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</si>
  <si>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</si>
  <si>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</si>
  <si>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</si>
  <si>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</si>
  <si>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</si>
  <si>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</si>
  <si>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</si>
  <si>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</si>
  <si>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</si>
  <si>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</si>
  <si>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</si>
  <si>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</si>
  <si>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</si>
  <si>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</si>
  <si>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</si>
  <si>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</si>
  <si>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</si>
  <si>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</si>
  <si>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</si>
  <si>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</si>
  <si>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</si>
  <si>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</si>
  <si>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</si>
  <si>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</si>
  <si>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</si>
  <si>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</si>
  <si>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</si>
  <si>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</si>
  <si>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</si>
  <si>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</si>
  <si>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</si>
  <si>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</si>
  <si>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</si>
  <si>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</si>
  <si>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</si>
  <si>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</si>
  <si>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</si>
  <si>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</si>
  <si>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</si>
  <si>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</si>
  <si>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</si>
  <si>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</si>
  <si>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</si>
  <si>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</si>
  <si>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</si>
  <si>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</si>
  <si>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</si>
  <si>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</si>
  <si>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</si>
  <si>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</si>
  <si>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</si>
  <si>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</si>
  <si>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</si>
  <si>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</si>
  <si>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</si>
  <si>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</si>
  <si>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</si>
  <si>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</si>
  <si>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</si>
  <si>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</si>
  <si>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</si>
  <si>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</si>
  <si>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</si>
  <si>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</si>
  <si>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</si>
  <si>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</si>
  <si>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</si>
  <si>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</si>
  <si>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</si>
  <si>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</si>
  <si>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</si>
  <si>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</si>
  <si>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</si>
  <si>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</si>
  <si>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</si>
  <si>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</si>
  <si>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</si>
  <si>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</si>
  <si>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</si>
  <si>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</si>
  <si>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</si>
  <si>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</si>
  <si>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</si>
  <si>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</si>
  <si>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</si>
  <si>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</si>
  <si>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</si>
  <si>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</si>
  <si>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</si>
  <si>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</si>
  <si>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</si>
  <si>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</si>
  <si>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</si>
  <si>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</si>
  <si>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</si>
  <si>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</si>
  <si>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</si>
  <si>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</si>
  <si>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</si>
  <si>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</si>
  <si>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</si>
  <si>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</si>
  <si>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</si>
  <si>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</si>
  <si>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</si>
  <si>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</si>
  <si>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</si>
  <si>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</si>
  <si>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</si>
  <si>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</si>
  <si>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</si>
  <si>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</si>
  <si>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</si>
  <si>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</si>
  <si>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</si>
  <si>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</si>
  <si>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</si>
  <si>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</si>
  <si>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</si>
  <si>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</si>
  <si>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</si>
  <si>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</si>
  <si>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</si>
  <si>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</si>
  <si>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</si>
  <si>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</si>
  <si>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</si>
  <si>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</si>
  <si>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</si>
  <si>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</si>
  <si>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</si>
  <si>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</si>
  <si>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</si>
  <si>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</si>
  <si>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</si>
  <si>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</si>
  <si>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</si>
  <si>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</si>
  <si>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</si>
  <si>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</si>
  <si>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</si>
  <si>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</si>
  <si>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</si>
  <si>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</si>
  <si>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</si>
  <si>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</si>
  <si>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</si>
  <si>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</si>
  <si>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</si>
  <si>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</si>
  <si>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</si>
  <si>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</si>
  <si>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</si>
  <si>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</si>
  <si>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</si>
  <si>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</si>
  <si>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</si>
  <si>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</si>
  <si>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</si>
  <si>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</si>
  <si>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</si>
  <si>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</si>
  <si>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</si>
  <si>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</si>
  <si>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</si>
  <si>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</si>
  <si>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</si>
  <si>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</si>
  <si>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</si>
  <si>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</si>
  <si>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</si>
  <si>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</si>
  <si>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</si>
  <si>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</si>
  <si>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</si>
  <si>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</si>
  <si>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</si>
  <si>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</si>
  <si>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</si>
  <si>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</si>
  <si>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</si>
  <si>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</si>
  <si>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</si>
  <si>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</si>
  <si>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</si>
  <si>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</si>
  <si>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</si>
  <si>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</si>
  <si>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</si>
  <si>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</si>
  <si>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</si>
  <si>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</si>
  <si>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</si>
  <si>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</si>
  <si>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</si>
  <si>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</si>
  <si>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</si>
  <si>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</si>
  <si>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</si>
  <si>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</si>
  <si>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</si>
  <si>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</si>
  <si>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</si>
  <si>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</si>
  <si>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</si>
  <si>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</si>
  <si>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</si>
  <si>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</si>
  <si>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</si>
  <si>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</si>
  <si>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</si>
  <si>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</si>
  <si>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</si>
  <si>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</si>
  <si>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</si>
  <si>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</si>
  <si>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</si>
  <si>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</si>
  <si>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</si>
  <si>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</si>
  <si>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</si>
  <si>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</si>
  <si>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</si>
  <si>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</si>
  <si>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</si>
  <si>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</si>
  <si>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</si>
  <si>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</si>
  <si>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</si>
  <si>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</si>
  <si>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</si>
  <si>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</si>
  <si>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</si>
  <si>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</si>
  <si>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</si>
  <si>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</si>
  <si>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</si>
  <si>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</si>
  <si>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</si>
  <si>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</si>
  <si>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</si>
  <si>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</si>
  <si>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</si>
  <si>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</si>
  <si>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</si>
  <si>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</si>
  <si>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</si>
  <si>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</si>
  <si>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</si>
  <si>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</si>
  <si>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</si>
  <si>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</si>
  <si>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</si>
  <si>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</si>
  <si>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</si>
  <si>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</si>
  <si>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</si>
  <si>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</si>
  <si>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</si>
  <si>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</si>
  <si>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</si>
  <si>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</si>
  <si>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</si>
  <si>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</si>
  <si>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</si>
  <si>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</si>
  <si>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</si>
  <si>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</si>
  <si>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</si>
  <si>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</si>
  <si>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</si>
  <si>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</si>
  <si>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</si>
  <si>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</si>
  <si>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</si>
  <si>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</si>
  <si>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</si>
  <si>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</si>
  <si>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</si>
  <si>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</si>
  <si>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</si>
  <si>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</si>
  <si>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</si>
  <si>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</si>
  <si>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</si>
  <si>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</si>
  <si>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</si>
  <si>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</si>
  <si>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</si>
  <si>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</si>
  <si>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</si>
  <si>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</si>
  <si>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</si>
  <si>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</si>
  <si>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</si>
  <si>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</si>
  <si>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</si>
  <si>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</si>
  <si>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</si>
  <si>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</si>
  <si>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</si>
  <si>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</si>
  <si>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</si>
  <si>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</si>
  <si>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</si>
  <si>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</si>
  <si>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</si>
  <si>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</si>
  <si>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</si>
  <si>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</si>
  <si>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</si>
  <si>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</si>
  <si>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</si>
  <si>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</si>
  <si>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</si>
  <si>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</si>
  <si>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</si>
  <si>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</si>
  <si>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</si>
  <si>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</si>
  <si>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</si>
  <si>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</si>
  <si>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</si>
  <si>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</si>
  <si>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</si>
  <si>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</si>
  <si>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</si>
  <si>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</si>
  <si>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</si>
  <si>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</si>
  <si>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</si>
  <si>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</si>
  <si>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</si>
  <si>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</si>
  <si>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</si>
  <si>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</si>
  <si>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</si>
  <si>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</si>
  <si>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</si>
  <si>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</si>
  <si>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</si>
  <si>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</si>
  <si>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</si>
  <si>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</si>
  <si>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</si>
  <si>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</si>
  <si>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</si>
  <si>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</si>
  <si>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</si>
  <si>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</si>
  <si>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</si>
  <si>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</si>
  <si>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</si>
  <si>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</si>
  <si>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</si>
  <si>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</si>
  <si>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</si>
  <si>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</si>
  <si>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</si>
  <si>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</si>
  <si>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</si>
  <si>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</si>
  <si>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</si>
  <si>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</si>
  <si>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</si>
  <si>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</si>
  <si>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</si>
  <si>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</si>
  <si>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</si>
  <si>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</si>
  <si>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</si>
  <si>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</si>
  <si>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</si>
  <si>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</si>
  <si>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</si>
  <si>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</si>
  <si>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</si>
  <si>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</si>
  <si>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</si>
  <si>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</si>
  <si>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</si>
  <si>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</si>
  <si>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</si>
  <si>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</si>
  <si>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</si>
  <si>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</si>
  <si>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</si>
  <si>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</si>
  <si>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</si>
  <si>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</si>
  <si>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</si>
  <si>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</si>
  <si>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</si>
  <si>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</si>
  <si>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</si>
  <si>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</si>
  <si>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</si>
  <si>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</si>
  <si>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</si>
  <si>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</si>
  <si>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</si>
  <si>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</si>
  <si>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</si>
  <si>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</si>
  <si>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</si>
  <si>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</si>
  <si>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</si>
  <si>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</si>
  <si>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</si>
  <si>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</si>
  <si>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</si>
  <si>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</si>
  <si>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</si>
  <si>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</si>
  <si>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</si>
  <si>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</si>
  <si>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</si>
  <si>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</si>
  <si>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</si>
  <si>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</si>
  <si>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</si>
  <si>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</si>
  <si>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</si>
  <si>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</si>
  <si>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</si>
  <si>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</si>
  <si>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</si>
  <si>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</si>
  <si>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</si>
  <si>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</si>
  <si>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</si>
  <si>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</si>
  <si>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</si>
  <si>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</si>
  <si>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</si>
  <si>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</si>
  <si>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</si>
  <si>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</si>
  <si>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</si>
  <si>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</si>
  <si>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</si>
  <si>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</si>
  <si>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</si>
  <si>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</si>
  <si>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</si>
  <si>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</si>
  <si>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</si>
  <si>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</si>
  <si>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</si>
  <si>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</si>
  <si>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</si>
  <si>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</si>
  <si>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</si>
  <si>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</si>
  <si>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</si>
  <si>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</si>
  <si>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</si>
  <si>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</si>
  <si>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</si>
  <si>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</si>
  <si>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</si>
  <si>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</si>
  <si>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</si>
  <si>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</si>
  <si>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</si>
  <si>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</si>
  <si>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</si>
  <si>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</si>
  <si>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</si>
  <si>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</si>
  <si>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</si>
  <si>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</si>
  <si>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</si>
  <si>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</si>
  <si>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</si>
  <si>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</si>
  <si>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</si>
  <si>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</si>
  <si>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</si>
  <si>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</si>
  <si>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</si>
  <si>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</si>
  <si>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</si>
  <si>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</si>
  <si>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</si>
  <si>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</si>
  <si>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</si>
  <si>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</si>
  <si>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</si>
  <si>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</si>
  <si>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</si>
  <si>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</si>
  <si>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</si>
  <si>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</si>
  <si>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</si>
  <si>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</si>
  <si>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</si>
  <si>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</si>
  <si>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</si>
  <si>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</si>
  <si>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</si>
  <si>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</si>
  <si>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</si>
  <si>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</si>
  <si>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</si>
  <si>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</si>
  <si>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</si>
  <si>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</si>
  <si>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</si>
  <si>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</si>
  <si>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</si>
  <si>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</si>
  <si>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</si>
  <si>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</si>
  <si>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</si>
  <si>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</si>
  <si>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</si>
  <si>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</si>
  <si>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</si>
  <si>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</si>
  <si>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</si>
  <si>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</si>
  <si>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</si>
  <si>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</si>
  <si>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</si>
  <si>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</si>
  <si>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</si>
  <si>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</si>
  <si>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</si>
  <si>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</si>
  <si>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</si>
  <si>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</si>
  <si>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</si>
  <si>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</si>
  <si>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</si>
  <si>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</si>
  <si>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</si>
  <si>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</si>
  <si>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</si>
  <si>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</si>
  <si>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</si>
  <si>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</si>
  <si>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</si>
  <si>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</si>
  <si>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</si>
  <si>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</si>
  <si>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</si>
  <si>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</si>
  <si>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</si>
  <si>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</si>
  <si>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</si>
  <si>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</si>
  <si>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</si>
  <si>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</si>
  <si>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</si>
  <si>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</si>
  <si>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</si>
  <si>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</si>
  <si>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</si>
  <si>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</si>
  <si>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</si>
  <si>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</si>
  <si>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</si>
  <si>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</si>
  <si>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</si>
  <si>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</si>
  <si>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</si>
  <si>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</si>
  <si>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</si>
  <si>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</si>
  <si>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</si>
  <si>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</si>
  <si>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</si>
  <si>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</si>
  <si>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</si>
  <si>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</si>
  <si>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</si>
  <si>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</si>
  <si>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</si>
  <si>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</si>
  <si>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</si>
  <si>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</si>
  <si>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</si>
  <si>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</si>
  <si>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</si>
  <si>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</si>
  <si>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</si>
  <si>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</si>
  <si>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</si>
  <si>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</si>
  <si>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</si>
  <si>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</si>
  <si>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</si>
  <si>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</si>
  <si>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</si>
  <si>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</si>
  <si>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</si>
  <si>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</si>
  <si>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</si>
  <si>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</si>
  <si>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</si>
  <si>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</si>
  <si>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</si>
  <si>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</si>
  <si>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</si>
  <si>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</si>
  <si>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</si>
  <si>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</si>
  <si>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</si>
  <si>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</si>
  <si>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</si>
  <si>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</si>
  <si>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</si>
  <si>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</si>
  <si>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</si>
  <si>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</si>
  <si>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</si>
  <si>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</si>
  <si>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</si>
  <si>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</si>
  <si>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</si>
  <si>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</si>
  <si>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</si>
  <si>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</si>
  <si>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</si>
  <si>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</si>
  <si>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</si>
  <si>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</si>
  <si>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</si>
  <si>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</si>
  <si>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</si>
  <si>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</si>
  <si>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</si>
  <si>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</si>
  <si>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</si>
  <si>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</si>
  <si>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</si>
  <si>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</si>
  <si>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</si>
  <si>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</si>
  <si>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</si>
  <si>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</si>
  <si>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</si>
  <si>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</si>
  <si>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</si>
  <si>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</si>
  <si>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</si>
  <si>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</si>
  <si>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</si>
  <si>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</si>
  <si>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</si>
  <si>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</si>
  <si>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</si>
  <si>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</si>
  <si>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</si>
  <si>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</si>
  <si>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</si>
  <si>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</si>
  <si>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</si>
  <si>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</si>
  <si>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</si>
  <si>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</si>
  <si>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</si>
  <si>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</si>
  <si>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</si>
  <si>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</si>
  <si>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</si>
  <si>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</si>
  <si>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</si>
  <si>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</si>
  <si>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</si>
  <si>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</si>
  <si>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</si>
  <si>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</si>
  <si>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</si>
  <si>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</si>
  <si>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</si>
  <si>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</si>
  <si>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</si>
  <si>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</si>
  <si>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</si>
  <si>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</si>
  <si>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</si>
  <si>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</si>
  <si>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</si>
  <si>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</si>
  <si>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</si>
  <si>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</si>
  <si>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</si>
  <si>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</si>
  <si>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</si>
  <si>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</si>
  <si>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</si>
  <si>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</si>
  <si>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</si>
  <si>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</si>
  <si>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</si>
  <si>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</si>
  <si>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</si>
  <si>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</si>
  <si>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</si>
  <si>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</si>
  <si>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</si>
  <si>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</si>
  <si>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</si>
  <si>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</si>
  <si>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</si>
  <si>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</si>
  <si>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</si>
  <si>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</si>
  <si>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</si>
  <si>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</si>
  <si>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</si>
  <si>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</si>
  <si>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</si>
  <si>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</si>
  <si>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</si>
  <si>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</si>
  <si>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</si>
  <si>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</si>
  <si>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</si>
  <si>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</si>
  <si>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</si>
  <si>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</si>
  <si>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</si>
  <si>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</si>
  <si>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</si>
  <si>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</si>
  <si>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</si>
  <si>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</si>
  <si>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</si>
  <si>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</si>
  <si>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</si>
  <si>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</si>
  <si>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</si>
  <si>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</si>
  <si>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</si>
  <si>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</si>
  <si>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</si>
  <si>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</si>
  <si>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</si>
  <si>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</si>
  <si>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</si>
  <si>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</si>
  <si>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</si>
  <si>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</si>
  <si>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</si>
  <si>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</si>
  <si>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</si>
  <si>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</si>
  <si>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</si>
  <si>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</si>
  <si>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</si>
  <si>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</si>
  <si>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</si>
  <si>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</si>
  <si>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</si>
  <si>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</si>
  <si>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</si>
  <si>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</si>
  <si>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</si>
  <si>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</si>
  <si>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</si>
  <si>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</si>
  <si>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</si>
  <si>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</si>
  <si>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</si>
  <si>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</si>
  <si>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</si>
  <si>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</si>
  <si>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</si>
  <si>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</si>
  <si>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</si>
  <si>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</si>
  <si>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</si>
  <si>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</si>
  <si>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</si>
  <si>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</si>
  <si>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</si>
  <si>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</si>
  <si>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</si>
  <si>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</si>
  <si>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</si>
  <si>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</si>
  <si>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</si>
  <si>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</si>
  <si>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</si>
  <si>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</si>
  <si>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</si>
  <si>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</si>
  <si>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</si>
  <si>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</si>
  <si>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</si>
  <si>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</si>
  <si>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</si>
  <si>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</si>
  <si>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</si>
  <si>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</si>
  <si>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</si>
  <si>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</si>
  <si>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</si>
  <si>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</si>
  <si>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</si>
  <si>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</si>
  <si>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</si>
  <si>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</si>
  <si>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</si>
  <si>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</si>
  <si>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</si>
  <si>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</si>
  <si>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</si>
  <si>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</si>
  <si>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</si>
  <si>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</si>
  <si>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</si>
  <si>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</si>
  <si>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</si>
  <si>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</si>
  <si>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</si>
  <si>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</si>
  <si>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</si>
  <si>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</si>
  <si>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</si>
  <si>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</si>
  <si>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</si>
  <si>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</si>
  <si>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</si>
  <si>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</si>
  <si>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</si>
  <si>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</si>
  <si>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</si>
  <si>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</si>
  <si>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</si>
  <si>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</si>
  <si>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</si>
  <si>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</si>
  <si>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</si>
  <si>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</si>
  <si>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</si>
  <si>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</si>
  <si>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</si>
  <si>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</si>
  <si>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</si>
  <si>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</si>
  <si>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</si>
  <si>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</si>
  <si>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</si>
  <si>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</si>
  <si>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</si>
  <si>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</si>
  <si>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</si>
  <si>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</si>
  <si>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</si>
  <si>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</si>
  <si>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</si>
  <si>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</si>
  <si>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</si>
  <si>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</si>
  <si>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</si>
  <si>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</si>
  <si>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</si>
  <si>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</si>
  <si>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</si>
  <si>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</si>
  <si>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</si>
  <si>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</si>
  <si>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</si>
  <si>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</si>
  <si>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</si>
  <si>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</si>
  <si>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</si>
  <si>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</si>
  <si>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</si>
  <si>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</si>
  <si>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</si>
  <si>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</si>
  <si>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</si>
  <si>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</si>
  <si>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</si>
  <si>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</si>
  <si>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</si>
  <si>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</si>
  <si>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</si>
  <si>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</si>
  <si>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</si>
  <si>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</si>
  <si>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</si>
  <si>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</si>
  <si>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</si>
  <si>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</si>
  <si>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</si>
  <si>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</si>
  <si>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</si>
  <si>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</si>
  <si>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</si>
  <si>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</si>
  <si>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</si>
  <si>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</si>
  <si>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</si>
  <si>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</si>
  <si>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</si>
  <si>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</si>
  <si>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</si>
  <si>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</si>
  <si>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</si>
  <si>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</si>
  <si>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</si>
  <si>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</si>
  <si>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</si>
  <si>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</si>
  <si>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</si>
  <si>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</si>
  <si>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</si>
  <si>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</si>
  <si>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</si>
  <si>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</si>
  <si>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</si>
  <si>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</si>
  <si>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</si>
  <si>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</si>
  <si>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</si>
  <si>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</si>
  <si>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</si>
  <si>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</si>
  <si>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</si>
  <si>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</si>
  <si>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</si>
  <si>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</si>
  <si>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</si>
  <si>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</si>
  <si>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</si>
  <si>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</si>
  <si>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</si>
  <si>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</si>
  <si>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</si>
  <si>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</si>
  <si>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</si>
  <si>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</si>
  <si>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</si>
  <si>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</si>
  <si>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</si>
  <si>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</si>
  <si>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</si>
  <si>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</si>
  <si>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</si>
  <si>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</si>
  <si>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</si>
  <si>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</si>
  <si>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</si>
  <si>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</si>
  <si>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</si>
  <si>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</si>
  <si>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</si>
  <si>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</si>
  <si>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</si>
  <si>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</si>
  <si>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</si>
  <si>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</si>
  <si>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</si>
  <si>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</si>
  <si>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</si>
  <si>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</si>
  <si>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</si>
  <si>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</si>
  <si>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</si>
  <si>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</si>
  <si>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</si>
  <si>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</si>
  <si>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</si>
  <si>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</si>
  <si>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</si>
  <si>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</si>
  <si>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</si>
  <si>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</si>
  <si>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</si>
  <si>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</si>
  <si>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</si>
  <si>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</si>
  <si>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</si>
  <si>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</si>
  <si>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</si>
  <si>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</si>
  <si>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</si>
  <si>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</si>
  <si>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</si>
  <si>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</si>
  <si>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</si>
  <si>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</si>
  <si>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</si>
  <si>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</si>
  <si>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</si>
  <si>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</si>
  <si>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</si>
  <si>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</si>
  <si>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</si>
  <si>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</si>
  <si>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</si>
  <si>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</si>
  <si>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</si>
  <si>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</si>
  <si>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</si>
  <si>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</si>
  <si>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</si>
  <si>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</si>
  <si>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</si>
  <si>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</si>
  <si>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</si>
  <si>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</si>
  <si>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</si>
  <si>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</si>
  <si>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</si>
  <si>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</si>
  <si>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</si>
  <si>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</si>
  <si>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</si>
  <si>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</si>
  <si>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</si>
  <si>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</si>
  <si>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</si>
  <si>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</si>
  <si>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</si>
  <si>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</si>
  <si>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</si>
  <si>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</si>
  <si>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</si>
  <si>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</si>
  <si>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</si>
  <si>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</si>
  <si>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</si>
  <si>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</si>
  <si>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</si>
  <si>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</si>
  <si>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</si>
  <si>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</si>
  <si>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</si>
  <si>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</si>
  <si>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</si>
  <si>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</si>
  <si>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</si>
  <si>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</si>
  <si>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</si>
  <si>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</si>
  <si>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</si>
  <si>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</si>
  <si>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</si>
  <si>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</si>
  <si>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</si>
  <si>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</si>
  <si>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</si>
  <si>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</si>
  <si>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</si>
  <si>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</si>
  <si>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</si>
  <si>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</si>
  <si>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</si>
  <si>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</si>
  <si>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</si>
  <si>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</si>
  <si>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</si>
  <si>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</si>
  <si>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</si>
  <si>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</si>
  <si>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</si>
  <si>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</si>
  <si>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</si>
  <si>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</si>
  <si>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</si>
  <si>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</si>
  <si>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</si>
  <si>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</si>
  <si>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</si>
  <si>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</si>
  <si>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</si>
  <si>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</si>
  <si>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</si>
  <si>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</si>
  <si>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</si>
  <si>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</si>
  <si>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</si>
  <si>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</si>
  <si>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</si>
  <si>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</si>
  <si>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</si>
  <si>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</si>
  <si>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</si>
  <si>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</si>
  <si>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</si>
  <si>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</si>
  <si>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</si>
  <si>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</si>
  <si>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</si>
  <si>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</si>
  <si>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</si>
  <si>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</si>
  <si>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</si>
  <si>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</si>
  <si>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</si>
  <si>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</si>
  <si>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</si>
  <si>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</si>
  <si>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</si>
  <si>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</si>
  <si>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</si>
  <si>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</si>
  <si>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</si>
  <si>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</si>
  <si>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</si>
  <si>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</si>
  <si>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</si>
  <si>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</si>
  <si>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</si>
  <si>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</si>
  <si>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</si>
  <si>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</si>
  <si>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</si>
  <si>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</si>
  <si>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</si>
  <si>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</si>
  <si>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</si>
  <si>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</si>
  <si>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</si>
  <si>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</si>
  <si>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</si>
  <si>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</si>
  <si>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</si>
  <si>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</si>
  <si>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</si>
  <si>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</si>
  <si>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</si>
  <si>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</si>
  <si>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</si>
  <si>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</si>
  <si>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</si>
  <si>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</si>
  <si>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</si>
  <si>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</si>
  <si>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</si>
  <si>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</si>
  <si>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</si>
  <si>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</si>
  <si>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</si>
  <si>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</si>
  <si>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</si>
  <si>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</si>
  <si>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</si>
  <si>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</si>
  <si>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</si>
  <si>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</si>
  <si>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</si>
  <si>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</si>
  <si>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</si>
  <si>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</si>
  <si>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</si>
  <si>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</si>
  <si>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</si>
  <si>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</si>
  <si>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</si>
  <si>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</si>
  <si>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</si>
  <si>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</si>
  <si>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</si>
  <si>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</si>
  <si>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</si>
  <si>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</si>
  <si>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</si>
  <si>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</si>
  <si>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</si>
  <si>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</si>
  <si>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</si>
  <si>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</si>
  <si>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</si>
  <si>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</si>
  <si>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</si>
  <si>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</si>
  <si>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</si>
  <si>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</si>
  <si>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</si>
  <si>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</si>
  <si>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</si>
  <si>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</si>
  <si>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</si>
  <si>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</si>
  <si>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</si>
  <si>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</si>
  <si>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</si>
  <si>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</si>
  <si>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</si>
  <si>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</si>
  <si>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</si>
  <si>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</si>
  <si>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</si>
  <si>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</si>
  <si>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</si>
  <si>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</si>
  <si>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</si>
  <si>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</si>
  <si>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</si>
  <si>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</si>
  <si>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</si>
  <si>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</si>
  <si>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</si>
  <si>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</si>
  <si>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</si>
  <si>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</si>
  <si>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</si>
  <si>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</si>
  <si>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</si>
  <si>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</si>
  <si>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</si>
  <si>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</si>
  <si>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</si>
  <si>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</si>
  <si>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</si>
  <si>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</si>
  <si>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</si>
  <si>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</si>
  <si>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</si>
  <si>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</si>
  <si>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</si>
  <si>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</si>
  <si>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</si>
  <si>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</si>
  <si>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</si>
  <si>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</si>
  <si>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</si>
  <si>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</si>
  <si>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</si>
  <si>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</si>
  <si>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</si>
  <si>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</si>
  <si>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</si>
  <si>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</si>
  <si>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</si>
  <si>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</si>
  <si>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</si>
  <si>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</si>
  <si>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</si>
  <si>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</si>
  <si>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</si>
  <si>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</si>
  <si>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</si>
  <si>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</si>
  <si>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</si>
  <si>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</si>
  <si>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</si>
  <si>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</si>
  <si>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</si>
  <si>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</si>
  <si>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</si>
  <si>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</si>
  <si>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</si>
  <si>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</si>
  <si>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</si>
  <si>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</si>
  <si>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</si>
  <si>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</si>
  <si>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</si>
  <si>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</si>
  <si>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</si>
  <si>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</si>
  <si>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</si>
  <si>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</si>
  <si>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</si>
  <si>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</si>
  <si>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</si>
  <si>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</si>
  <si>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</si>
  <si>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</si>
  <si>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</si>
  <si>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</si>
  <si>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</si>
  <si>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</si>
  <si>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</si>
  <si>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</si>
  <si>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</si>
  <si>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</si>
  <si>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</si>
  <si>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</si>
  <si>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</si>
  <si>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</si>
  <si>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</si>
  <si>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</si>
  <si>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</si>
  <si>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</si>
  <si>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</si>
  <si>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</si>
  <si>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</si>
  <si>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</si>
  <si>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</si>
  <si>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</si>
  <si>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</si>
  <si>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</si>
  <si>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</si>
  <si>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</si>
  <si>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</si>
  <si>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</si>
  <si>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</si>
  <si>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</si>
  <si>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</si>
  <si>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</si>
  <si>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</si>
  <si>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</si>
  <si>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</si>
  <si>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</si>
  <si>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</si>
  <si>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</si>
  <si>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</si>
  <si>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</si>
  <si>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</si>
  <si>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</si>
  <si>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</si>
  <si>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</si>
  <si>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</si>
  <si>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</si>
  <si>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</si>
  <si>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</si>
  <si>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</si>
  <si>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</si>
  <si>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</si>
  <si>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</si>
  <si>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</si>
  <si>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</si>
  <si>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</si>
  <si>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</si>
  <si>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</si>
  <si>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</si>
  <si>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</si>
  <si>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</si>
  <si>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</si>
  <si>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</si>
  <si>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</si>
  <si>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</si>
  <si>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</si>
  <si>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</si>
  <si>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</si>
  <si>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</si>
  <si>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</si>
  <si>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</si>
  <si>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</si>
  <si>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</si>
  <si>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</si>
  <si>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</si>
  <si>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</si>
  <si>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</si>
  <si>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</si>
  <si>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</si>
  <si>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</si>
  <si>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</si>
  <si>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</si>
  <si>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</si>
  <si>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</si>
  <si>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</si>
  <si>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</si>
  <si>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</si>
  <si>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</si>
  <si>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</si>
  <si>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</si>
  <si>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</si>
  <si>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</si>
  <si>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</si>
  <si>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</si>
  <si>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</si>
  <si>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</si>
  <si>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</si>
  <si>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</si>
  <si>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</si>
  <si>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</si>
  <si>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</si>
  <si>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</si>
  <si>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</si>
  <si>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</si>
  <si>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</si>
  <si>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</si>
  <si>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</si>
  <si>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</si>
  <si>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</si>
  <si>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</si>
  <si>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</si>
  <si>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</si>
  <si>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</si>
  <si>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</si>
  <si>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</si>
  <si>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</si>
  <si>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</si>
  <si>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</si>
  <si>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</si>
  <si>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</si>
  <si>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</si>
  <si>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</si>
  <si>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</si>
  <si>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</si>
  <si>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</si>
  <si>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</si>
  <si>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</si>
  <si>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</si>
  <si>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</si>
  <si>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</si>
  <si>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</si>
  <si>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</si>
  <si>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</si>
  <si>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</si>
  <si>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</si>
  <si>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</si>
  <si>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</si>
  <si>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</si>
  <si>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</si>
  <si>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</si>
  <si>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</si>
  <si>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</si>
  <si>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</si>
  <si>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</si>
  <si>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</si>
  <si>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</si>
  <si>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</si>
  <si>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</si>
  <si>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</si>
  <si>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</si>
  <si>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</si>
  <si>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</si>
  <si>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</si>
  <si>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</si>
  <si>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</si>
  <si>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</si>
  <si>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</si>
  <si>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</si>
  <si>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</si>
  <si>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</si>
  <si>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</si>
  <si>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</si>
  <si>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</si>
  <si>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</si>
  <si>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</si>
  <si>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</si>
  <si>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</si>
  <si>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</si>
  <si>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</si>
  <si>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</si>
  <si>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</si>
  <si>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</si>
  <si>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</si>
  <si>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</si>
  <si>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</si>
  <si>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</si>
  <si>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</si>
  <si>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</si>
  <si>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</si>
  <si>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</si>
  <si>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</si>
  <si>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</si>
  <si>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</si>
  <si>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</si>
  <si>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</si>
  <si>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</si>
  <si>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</si>
  <si>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</si>
  <si>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</si>
  <si>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</si>
  <si>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</si>
  <si>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</si>
  <si>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</si>
  <si>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</si>
  <si>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</si>
  <si>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</si>
  <si>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</si>
  <si>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</si>
  <si>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</si>
  <si>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</si>
  <si>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</si>
  <si>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</si>
  <si>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</si>
  <si>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</si>
  <si>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</si>
  <si>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</si>
  <si>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</si>
  <si>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</si>
  <si>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</si>
  <si>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</si>
  <si>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</si>
  <si>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</si>
  <si>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</si>
  <si>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</si>
  <si>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</si>
  <si>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</si>
  <si>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</si>
  <si>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</si>
  <si>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</si>
  <si>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</si>
  <si>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</si>
  <si>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</si>
  <si>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</si>
  <si>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</si>
  <si>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</si>
  <si>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</si>
  <si>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</si>
  <si>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</si>
  <si>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</si>
  <si>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</si>
  <si>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</si>
  <si>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</si>
  <si>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</si>
  <si>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</si>
  <si>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</si>
  <si>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</si>
  <si>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</si>
  <si>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</si>
  <si>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</si>
  <si>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</si>
  <si>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</si>
  <si>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</si>
  <si>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</si>
  <si>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</si>
  <si>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</si>
  <si>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</si>
  <si>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</si>
  <si>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</si>
  <si>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</si>
  <si>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</si>
  <si>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</si>
  <si>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</si>
  <si>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</si>
  <si>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</si>
  <si>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</si>
  <si>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</si>
  <si>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</si>
  <si>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</si>
  <si>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</si>
  <si>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</si>
  <si>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</si>
  <si>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</si>
  <si>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</si>
  <si>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</si>
  <si>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</si>
  <si>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</si>
  <si>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</si>
  <si>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</si>
  <si>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</si>
  <si>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</si>
  <si>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</si>
  <si>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</si>
  <si>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</si>
  <si>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</si>
  <si>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</si>
  <si>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</si>
  <si>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</si>
  <si>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</si>
  <si>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</si>
  <si>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</si>
  <si>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</si>
  <si>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</si>
  <si>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</si>
  <si>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</si>
  <si>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</si>
  <si>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</si>
  <si>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</si>
  <si>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</si>
  <si>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</si>
  <si>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</si>
  <si>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</si>
  <si>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</si>
  <si>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</si>
  <si>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</si>
  <si>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</si>
  <si>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</si>
  <si>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</si>
  <si>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</si>
  <si>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</si>
  <si>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</si>
  <si>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</si>
  <si>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</si>
  <si>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</si>
  <si>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</si>
  <si>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</si>
  <si>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</si>
  <si>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</si>
  <si>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</si>
  <si>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</si>
  <si>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</si>
  <si>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</si>
  <si>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</si>
  <si>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</si>
  <si>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</si>
  <si>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</si>
  <si>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</si>
  <si>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</si>
  <si>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</si>
  <si>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</si>
  <si>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</si>
  <si>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</si>
  <si>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</si>
  <si>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</si>
  <si>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</si>
  <si>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</si>
  <si>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</si>
  <si>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</si>
  <si>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</si>
  <si>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</si>
  <si>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</si>
  <si>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</si>
  <si>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</si>
  <si>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</si>
  <si>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</si>
  <si>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</si>
  <si>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</si>
  <si>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</si>
  <si>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</si>
  <si>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</si>
  <si>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</si>
  <si>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</si>
  <si>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</si>
  <si>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</si>
  <si>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</si>
  <si>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</si>
  <si>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</si>
  <si>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</si>
  <si>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</si>
  <si>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</si>
  <si>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</si>
  <si>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</si>
  <si>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</si>
  <si>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</si>
  <si>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</si>
  <si>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</si>
  <si>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</si>
  <si>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</si>
  <si>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</si>
  <si>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</si>
  <si>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</si>
  <si>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</si>
  <si>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</si>
  <si>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</si>
  <si>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</si>
  <si>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</si>
  <si>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</si>
  <si>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</si>
  <si>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</si>
  <si>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</si>
  <si>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</si>
  <si>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</si>
  <si>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</si>
  <si>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</si>
  <si>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</si>
  <si>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</si>
  <si>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</si>
  <si>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</si>
  <si>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</si>
  <si>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</si>
  <si>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</si>
  <si>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</si>
  <si>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</si>
  <si>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</si>
  <si>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</si>
  <si>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</si>
  <si>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</si>
  <si>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</si>
  <si>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</si>
  <si>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</si>
  <si>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</si>
  <si>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</si>
  <si>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</si>
  <si>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</si>
  <si>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</si>
  <si>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</si>
  <si>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</si>
  <si>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</si>
  <si>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</si>
  <si>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</si>
  <si>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</si>
  <si>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</si>
  <si>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</si>
  <si>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</si>
  <si>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</si>
  <si>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</si>
  <si>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</si>
  <si>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</si>
  <si>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</si>
  <si>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</si>
  <si>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</si>
  <si>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</si>
  <si>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</si>
  <si>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</si>
  <si>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</si>
  <si>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</si>
  <si>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</si>
  <si>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</si>
  <si>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</si>
  <si>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</si>
  <si>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</si>
  <si>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</si>
  <si>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</si>
  <si>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</si>
  <si>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</si>
  <si>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</si>
  <si>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</si>
  <si>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</si>
  <si>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</si>
  <si>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</si>
  <si>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</si>
  <si>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</si>
  <si>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</si>
  <si>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</si>
  <si>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</si>
  <si>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</si>
  <si>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</si>
  <si>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</si>
  <si>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</si>
  <si>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</si>
  <si>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</si>
  <si>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</si>
  <si>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</si>
  <si>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</si>
  <si>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</si>
  <si>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</si>
  <si>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</si>
  <si>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</si>
  <si>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</si>
  <si>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</si>
  <si>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</si>
  <si>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</si>
  <si>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</si>
  <si>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</si>
  <si>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</si>
  <si>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</si>
  <si>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</si>
  <si>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</si>
  <si>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</si>
  <si>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</si>
  <si>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</si>
  <si>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</si>
  <si>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</si>
  <si>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</si>
  <si>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</si>
  <si>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</si>
  <si>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</si>
  <si>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</si>
  <si>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</si>
  <si>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</si>
  <si>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</si>
  <si>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</si>
  <si>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</si>
  <si>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</si>
  <si>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</si>
  <si>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</si>
  <si>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</si>
  <si>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</si>
  <si>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</si>
  <si>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</si>
  <si>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</si>
  <si>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</si>
  <si>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</si>
  <si>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</si>
  <si>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</si>
  <si>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</si>
  <si>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</si>
  <si>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</si>
  <si>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</si>
  <si>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</si>
  <si>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</si>
  <si>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</si>
  <si>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</si>
  <si>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</si>
  <si>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</si>
  <si>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</si>
  <si>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</si>
  <si>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</si>
  <si>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</si>
  <si>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</si>
  <si>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</si>
  <si>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</si>
  <si>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</si>
  <si>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</si>
  <si>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</si>
  <si>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</si>
  <si>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</si>
  <si>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</si>
  <si>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</si>
  <si>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</si>
  <si>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</si>
  <si>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</si>
  <si>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</si>
  <si>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</si>
  <si>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</si>
  <si>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</si>
  <si>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</si>
  <si>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</si>
  <si>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</si>
  <si>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</si>
  <si>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</si>
  <si>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</si>
  <si>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</si>
  <si>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</si>
  <si>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</si>
  <si>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</si>
  <si>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</si>
  <si>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</si>
  <si>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</si>
  <si>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</si>
  <si>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</si>
  <si>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</si>
  <si>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</si>
  <si>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</si>
  <si>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</si>
  <si>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</si>
  <si>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</si>
  <si>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</si>
  <si>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</si>
  <si>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</si>
  <si>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</si>
  <si>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</si>
  <si>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</si>
  <si>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</si>
  <si>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</si>
  <si>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</si>
  <si>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</si>
  <si>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</si>
  <si>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</si>
  <si>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</si>
  <si>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</si>
  <si>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</si>
  <si>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</si>
  <si>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</si>
  <si>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</si>
  <si>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</si>
  <si>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</si>
  <si>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</si>
  <si>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</si>
  <si>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</si>
  <si>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</si>
  <si>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</si>
  <si>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</si>
  <si>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</si>
  <si>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</si>
  <si>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</si>
  <si>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</si>
  <si>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</si>
  <si>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</si>
  <si>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</si>
  <si>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</si>
  <si>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</si>
  <si>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</si>
  <si>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</si>
  <si>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</si>
  <si>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</si>
  <si>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</si>
  <si>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</si>
  <si>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</si>
  <si>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</si>
  <si>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</si>
  <si>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</si>
  <si>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</si>
  <si>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</si>
  <si>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</si>
  <si>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</si>
  <si>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</si>
  <si>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</si>
  <si>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</si>
  <si>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</si>
  <si>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</si>
  <si>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</si>
  <si>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</si>
  <si>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</si>
  <si>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</si>
  <si>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</si>
  <si>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</si>
  <si>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</si>
  <si>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</si>
  <si>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</si>
  <si>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</si>
  <si>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</si>
  <si>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</si>
  <si>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</si>
  <si>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</si>
  <si>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</si>
  <si>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</si>
  <si>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</si>
  <si>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</si>
  <si>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</si>
  <si>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</si>
  <si>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</si>
  <si>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</si>
  <si>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</si>
  <si>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</si>
  <si>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</si>
  <si>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</si>
  <si>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</si>
  <si>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</si>
  <si>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</si>
  <si>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</si>
  <si>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</si>
  <si>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</si>
  <si>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</si>
  <si>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</si>
  <si>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</si>
  <si>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</si>
  <si>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</si>
  <si>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</si>
  <si>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</si>
  <si>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</si>
  <si>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</si>
  <si>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</si>
  <si>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</si>
  <si>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</si>
  <si>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</si>
  <si>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</si>
  <si>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</si>
  <si>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</si>
  <si>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</si>
  <si>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</si>
  <si>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</si>
  <si>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</si>
  <si>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</si>
  <si>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</si>
  <si>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</si>
  <si>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</si>
  <si>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</si>
  <si>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</si>
  <si>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</si>
  <si>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</si>
  <si>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</si>
  <si>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</si>
  <si>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</si>
  <si>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</si>
  <si>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</si>
  <si>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</si>
  <si>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</si>
  <si>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</si>
  <si>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</si>
  <si>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</si>
  <si>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</si>
  <si>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</si>
  <si>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</si>
  <si>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</si>
  <si>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</si>
  <si>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</si>
  <si>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</si>
  <si>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</si>
  <si>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</si>
  <si>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</si>
  <si>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</si>
  <si>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</si>
  <si>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</si>
  <si>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</si>
  <si>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</si>
  <si>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</si>
  <si>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</si>
  <si>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</si>
  <si>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</si>
  <si>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</si>
  <si>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</si>
  <si>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</si>
  <si>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</si>
  <si>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</si>
  <si>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</si>
  <si>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</si>
  <si>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</si>
  <si>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</si>
  <si>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</si>
  <si>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</si>
  <si>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</si>
  <si>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</si>
  <si>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</si>
  <si>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</si>
  <si>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</si>
  <si>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</si>
  <si>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</si>
  <si>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</si>
  <si>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</si>
  <si>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</si>
  <si>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</si>
  <si>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</si>
  <si>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</si>
  <si>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</si>
  <si>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</si>
  <si>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</si>
  <si>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</si>
  <si>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</si>
  <si>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</si>
  <si>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</si>
  <si>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</si>
  <si>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</si>
  <si>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</si>
  <si>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</si>
  <si>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</si>
  <si>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</si>
  <si>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</si>
  <si>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</si>
  <si>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</si>
  <si>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</si>
  <si>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</si>
  <si>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</si>
  <si>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</si>
  <si>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</si>
  <si>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</si>
  <si>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</si>
  <si>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</si>
  <si>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</si>
  <si>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</si>
  <si>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</si>
  <si>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</si>
  <si>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</si>
  <si>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</si>
  <si>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</si>
  <si>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</si>
  <si>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</si>
  <si>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</si>
  <si>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</si>
  <si>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</si>
  <si>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</si>
  <si>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</si>
  <si>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</si>
  <si>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</si>
  <si>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</si>
  <si>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</si>
  <si>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</si>
  <si>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</si>
  <si>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</si>
  <si>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</si>
  <si>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</si>
  <si>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</si>
  <si>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</si>
  <si>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</si>
  <si>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</si>
  <si>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</si>
  <si>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</si>
  <si>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</si>
  <si>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</si>
  <si>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</si>
  <si>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</si>
  <si>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</si>
  <si>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</si>
  <si>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</si>
  <si>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</si>
  <si>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</si>
  <si>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</si>
  <si>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</si>
  <si>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</si>
  <si>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</si>
  <si>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</si>
  <si>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</si>
  <si>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</si>
  <si>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</si>
  <si>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</si>
  <si>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</si>
  <si>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</si>
  <si>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</si>
  <si>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</si>
  <si>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</si>
  <si>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</si>
  <si>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</si>
  <si>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</si>
  <si>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</si>
  <si>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</si>
  <si>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</si>
  <si>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</si>
  <si>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</si>
  <si>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</si>
  <si>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</si>
  <si>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</si>
  <si>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</si>
  <si>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</si>
  <si>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</si>
  <si>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</si>
  <si>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</si>
  <si>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</si>
  <si>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</si>
  <si>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</si>
  <si>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</si>
  <si>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</si>
  <si>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</si>
  <si>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</si>
  <si>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</si>
  <si>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</si>
  <si>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</si>
  <si>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</si>
  <si>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</si>
  <si>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</si>
  <si>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</si>
  <si>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</si>
  <si>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</si>
  <si>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</si>
  <si>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</si>
  <si>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</si>
  <si>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</si>
  <si>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</si>
  <si>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</si>
  <si>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</si>
  <si>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</si>
  <si>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</si>
  <si>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</si>
  <si>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</si>
  <si>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</si>
  <si>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</si>
  <si>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</si>
  <si>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</si>
  <si>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</si>
  <si>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</si>
  <si>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</si>
  <si>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</si>
  <si>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</si>
  <si>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</si>
  <si>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</si>
  <si>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</si>
  <si>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</si>
  <si>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</si>
  <si>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</si>
  <si>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</si>
  <si>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</si>
  <si>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</si>
  <si>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</si>
  <si>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</si>
  <si>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</si>
  <si>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</si>
  <si>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</si>
  <si>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</si>
  <si>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</si>
  <si>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</si>
  <si>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</si>
  <si>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</si>
  <si>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</si>
  <si>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</si>
  <si>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</si>
  <si>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</si>
  <si>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</si>
  <si>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</si>
  <si>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</si>
  <si>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</si>
  <si>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</si>
  <si>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</si>
  <si>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</si>
  <si>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</si>
  <si>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</si>
  <si>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</si>
  <si>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</si>
  <si>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</si>
  <si>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</si>
  <si>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</si>
  <si>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</si>
  <si>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</si>
  <si>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</si>
  <si>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</si>
  <si>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</si>
  <si>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</si>
  <si>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</si>
  <si>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</si>
  <si>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</si>
  <si>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</si>
  <si>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</si>
  <si>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</si>
  <si>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</si>
  <si>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</si>
  <si>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</si>
  <si>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</si>
  <si>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</si>
  <si>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</si>
  <si>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</si>
  <si>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</si>
  <si>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</si>
  <si>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</si>
  <si>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</si>
  <si>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</si>
  <si>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</si>
  <si>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</si>
  <si>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</si>
  <si>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</si>
  <si>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</si>
  <si>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</si>
  <si>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</si>
  <si>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</si>
  <si>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</si>
  <si>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</si>
  <si>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</si>
  <si>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</si>
  <si>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</si>
  <si>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</si>
  <si>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</si>
  <si>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</si>
  <si>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</si>
  <si>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</si>
  <si>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</si>
  <si>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</si>
  <si>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</si>
  <si>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</si>
  <si>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</si>
  <si>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</si>
  <si>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</si>
  <si>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</si>
  <si>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</si>
  <si>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</si>
  <si>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</si>
  <si>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</si>
  <si>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</si>
  <si>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</si>
  <si>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</si>
  <si>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</si>
  <si>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</si>
  <si>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</si>
  <si>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</si>
  <si>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</si>
  <si>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</si>
  <si>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</si>
  <si>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</si>
  <si>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</si>
  <si>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</si>
  <si>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</si>
  <si>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</si>
  <si>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</si>
  <si>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</si>
  <si>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</si>
  <si>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</si>
  <si>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</si>
  <si>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</si>
  <si>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</si>
  <si>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</si>
  <si>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</si>
  <si>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</si>
  <si>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</si>
  <si>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</si>
  <si>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</si>
  <si>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</si>
  <si>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</si>
  <si>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</si>
  <si>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</si>
  <si>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</si>
  <si>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</si>
  <si>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</si>
  <si>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</si>
  <si>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</si>
  <si>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</si>
  <si>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</si>
  <si>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</si>
  <si>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</si>
  <si>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</si>
  <si>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</si>
  <si>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</si>
  <si>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</si>
  <si>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</si>
  <si>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</si>
  <si>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</si>
  <si>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</si>
  <si>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</si>
  <si>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</si>
  <si>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</si>
  <si>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</si>
  <si>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</si>
  <si>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</si>
  <si>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</si>
  <si>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</si>
  <si>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</si>
  <si>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</si>
  <si>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</si>
  <si>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</si>
  <si>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</si>
  <si>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</si>
  <si>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</si>
  <si>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</si>
  <si>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</si>
  <si>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</si>
  <si>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</si>
  <si>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</si>
  <si>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</si>
  <si>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</si>
  <si>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</si>
  <si>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</si>
  <si>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</si>
  <si>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</si>
  <si>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</si>
  <si>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</si>
  <si>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</si>
  <si>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</si>
  <si>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</si>
  <si>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</si>
  <si>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</si>
  <si>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</si>
  <si>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</si>
  <si>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</si>
  <si>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</si>
  <si>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</si>
  <si>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</si>
  <si>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</si>
  <si>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</si>
  <si>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</si>
  <si>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</si>
  <si>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</si>
  <si>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</si>
  <si>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</si>
  <si>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</si>
  <si>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</si>
  <si>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</si>
  <si>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</si>
  <si>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</si>
  <si>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</si>
  <si>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</si>
  <si>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</si>
  <si>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</si>
  <si>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</si>
  <si>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</si>
  <si>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</si>
  <si>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</si>
  <si>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</si>
  <si>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</si>
  <si>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</si>
  <si>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</si>
  <si>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</si>
  <si>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</si>
  <si>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</si>
  <si>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</si>
  <si>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</si>
  <si>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</si>
  <si>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</si>
  <si>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</si>
  <si>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</si>
  <si>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</si>
  <si>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</si>
  <si>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</si>
  <si>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</si>
  <si>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</si>
  <si>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</si>
  <si>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</si>
  <si>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</si>
  <si>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</si>
  <si>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</si>
  <si>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</si>
  <si>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</si>
  <si>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</si>
  <si>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</si>
  <si>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</si>
  <si>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</si>
  <si>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</si>
  <si>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</si>
  <si>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</si>
  <si>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</si>
  <si>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</si>
  <si>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</si>
  <si>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</si>
  <si>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</si>
  <si>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</si>
  <si>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</si>
  <si>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</si>
  <si>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</si>
  <si>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</si>
  <si>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</si>
  <si>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</si>
  <si>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</si>
  <si>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</si>
  <si>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</si>
  <si>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</si>
  <si>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</si>
  <si>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</si>
  <si>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</si>
  <si>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</si>
  <si>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</si>
  <si>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</si>
  <si>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</si>
  <si>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</si>
  <si>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</si>
  <si>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</si>
  <si>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</si>
  <si>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</si>
  <si>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</si>
  <si>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</si>
  <si>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</si>
  <si>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</si>
  <si>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</si>
  <si>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</si>
  <si>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</si>
  <si>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</si>
  <si>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</si>
  <si>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</si>
  <si>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</si>
  <si>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</si>
  <si>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</si>
  <si>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</si>
  <si>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</si>
  <si>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</si>
  <si>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</si>
  <si>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</si>
  <si>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</si>
  <si>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</si>
  <si>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</si>
  <si>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</si>
  <si>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</si>
  <si>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</si>
  <si>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</si>
  <si>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</si>
  <si>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</si>
  <si>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</si>
  <si>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</si>
  <si>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</si>
  <si>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</si>
  <si>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</si>
  <si>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</si>
  <si>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</si>
  <si>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</si>
  <si>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</si>
  <si>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</si>
  <si>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</si>
  <si>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</si>
  <si>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</si>
  <si>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</si>
  <si>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</si>
  <si>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</si>
  <si>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</si>
  <si>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</si>
  <si>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</si>
  <si>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</si>
  <si>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</si>
  <si>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</si>
  <si>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</si>
  <si>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</si>
  <si>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</si>
  <si>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</si>
  <si>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</si>
  <si>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</si>
  <si>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</si>
  <si>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</si>
  <si>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</si>
  <si>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</si>
  <si>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</si>
  <si>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</si>
  <si>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</si>
  <si>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</si>
  <si>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</si>
  <si>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</si>
  <si>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</si>
  <si>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</si>
  <si>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</si>
  <si>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</si>
  <si>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</si>
  <si>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</si>
  <si>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</si>
  <si>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</si>
  <si>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</si>
  <si>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</si>
  <si>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</si>
  <si>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</si>
  <si>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</si>
  <si>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</si>
  <si>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</si>
  <si>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</si>
  <si>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</si>
  <si>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</si>
  <si>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</si>
  <si>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</si>
  <si>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</si>
  <si>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</si>
  <si>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</si>
  <si>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</si>
  <si>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</si>
  <si>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</si>
  <si>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</si>
  <si>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</si>
  <si>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</si>
  <si>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</si>
  <si>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</si>
  <si>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</si>
  <si>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</si>
  <si>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</si>
  <si>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</si>
  <si>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</si>
  <si>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</si>
  <si>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</si>
  <si>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</si>
  <si>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</si>
  <si>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</si>
  <si>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</si>
  <si>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</si>
  <si>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</si>
  <si>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</si>
  <si>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</si>
  <si>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</si>
  <si>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</si>
  <si>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</si>
  <si>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</si>
  <si>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</si>
  <si>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</si>
  <si>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</si>
  <si>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</si>
  <si>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</si>
  <si>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</si>
  <si>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</si>
  <si>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</si>
  <si>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</si>
  <si>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</si>
  <si>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</si>
  <si>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</si>
  <si>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</si>
  <si>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</si>
  <si>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</si>
  <si>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</si>
  <si>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</si>
  <si>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</si>
  <si>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</si>
  <si>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</si>
  <si>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</si>
  <si>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</si>
  <si>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</si>
  <si>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</si>
  <si>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</si>
  <si>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</si>
  <si>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</si>
  <si>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</si>
  <si>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</si>
  <si>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</si>
  <si>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</si>
  <si>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</si>
  <si>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</si>
  <si>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</si>
  <si>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</si>
  <si>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</si>
  <si>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</si>
  <si>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</si>
  <si>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</si>
  <si>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</si>
  <si>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</si>
  <si>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</si>
  <si>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</si>
  <si>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</si>
  <si>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</si>
  <si>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</si>
  <si>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</si>
  <si>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</si>
  <si>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</si>
  <si>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</si>
  <si>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</si>
  <si>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</si>
  <si>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</si>
  <si>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</si>
  <si>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</si>
  <si>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</si>
  <si>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</si>
  <si>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</si>
  <si>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</si>
  <si>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</si>
  <si>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</si>
  <si>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</si>
  <si>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</si>
  <si>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</si>
  <si>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</si>
  <si>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</si>
  <si>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</si>
  <si>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</si>
  <si>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</si>
  <si>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</si>
  <si>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</si>
  <si>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</si>
  <si>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</si>
  <si>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</si>
  <si>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</si>
  <si>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</si>
  <si>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</si>
  <si>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</si>
  <si>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</si>
  <si>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</si>
  <si>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</si>
  <si>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</si>
  <si>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</si>
  <si>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</si>
  <si>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</si>
  <si>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</si>
  <si>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</si>
  <si>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</si>
  <si>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</si>
  <si>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</si>
  <si>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</si>
  <si>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</si>
  <si>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</si>
  <si>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</si>
  <si>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</si>
  <si>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</si>
  <si>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</si>
  <si>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</si>
  <si>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</si>
  <si>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</si>
  <si>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</si>
  <si>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</si>
  <si>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</si>
  <si>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</si>
  <si>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</si>
  <si>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</si>
  <si>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</si>
  <si>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</si>
  <si>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</si>
  <si>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</si>
  <si>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</si>
  <si>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</si>
  <si>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</si>
  <si>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</si>
  <si>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</si>
  <si>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</si>
  <si>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</si>
  <si>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</si>
  <si>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</si>
  <si>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</si>
  <si>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</si>
  <si>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</si>
  <si>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</si>
  <si>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</si>
  <si>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</si>
  <si>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</si>
  <si>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</si>
  <si>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</si>
  <si>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</si>
  <si>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</si>
  <si>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</si>
  <si>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</si>
  <si>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</si>
  <si>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</si>
  <si>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</si>
  <si>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</si>
  <si>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</si>
  <si>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</si>
  <si>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</si>
  <si>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</si>
  <si>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</si>
  <si>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</si>
  <si>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</si>
  <si>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</si>
  <si>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</si>
  <si>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</si>
  <si>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</si>
  <si>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</si>
  <si>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</si>
  <si>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</si>
  <si>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</si>
  <si>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</si>
  <si>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</si>
  <si>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</si>
  <si>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</si>
  <si>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</si>
  <si>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</si>
  <si>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</si>
  <si>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</si>
  <si>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</si>
  <si>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</si>
  <si>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</si>
  <si>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</si>
  <si>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</si>
  <si>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</si>
  <si>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</si>
  <si>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</si>
  <si>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</si>
  <si>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</si>
  <si>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</si>
  <si>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</si>
  <si>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</si>
  <si>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</si>
  <si>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</si>
  <si>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</si>
  <si>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</si>
  <si>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</si>
  <si>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</si>
  <si>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</si>
  <si>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</si>
  <si>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</si>
  <si>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</si>
  <si>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</si>
  <si>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</si>
  <si>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</si>
  <si>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</si>
  <si>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</si>
  <si>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</si>
  <si>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</si>
  <si>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</si>
  <si>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</si>
  <si>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</si>
  <si>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</si>
  <si>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</si>
  <si>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</si>
  <si>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</si>
  <si>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</si>
  <si>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</si>
  <si>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</si>
  <si>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</si>
  <si>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</si>
  <si>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</si>
  <si>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</si>
  <si>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</si>
  <si>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</si>
  <si>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</si>
  <si>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</si>
  <si>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</si>
  <si>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</si>
  <si>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</si>
  <si>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</si>
  <si>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</si>
  <si>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</si>
  <si>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</si>
  <si>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</si>
  <si>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</si>
  <si>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</si>
  <si>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</si>
  <si>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</si>
  <si>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</si>
  <si>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</si>
  <si>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</si>
  <si>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</si>
  <si>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</si>
  <si>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</si>
  <si>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</si>
  <si>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</si>
  <si>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</si>
  <si>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</si>
  <si>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</si>
  <si>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</si>
  <si>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</si>
  <si>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</si>
  <si>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</si>
  <si>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</si>
  <si>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</si>
  <si>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</si>
  <si>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</si>
  <si>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</si>
  <si>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</si>
  <si>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</si>
  <si>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</si>
  <si>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</si>
  <si>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</si>
  <si>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</si>
  <si>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</si>
  <si>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</si>
  <si>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</si>
  <si>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</si>
  <si>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</si>
  <si>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</si>
  <si>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</si>
  <si>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</si>
  <si>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</si>
  <si>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</si>
  <si>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</si>
  <si>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</si>
  <si>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</si>
  <si>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</si>
  <si>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</si>
  <si>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</si>
  <si>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</si>
  <si>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</si>
  <si>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</si>
  <si>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</si>
  <si>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</si>
  <si>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</si>
  <si>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</si>
  <si>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</si>
  <si>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</si>
  <si>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</si>
  <si>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</si>
  <si>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</si>
  <si>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</si>
  <si>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</si>
  <si>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</si>
  <si>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</si>
  <si>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</si>
  <si>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</si>
  <si>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</si>
  <si>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</si>
  <si>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</si>
  <si>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</si>
  <si>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</si>
  <si>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</si>
  <si>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</si>
  <si>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</si>
  <si>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</si>
  <si>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</si>
  <si>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</si>
  <si>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</si>
  <si>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</si>
  <si>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</si>
  <si>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</si>
  <si>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</si>
  <si>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</si>
  <si>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</si>
  <si>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</si>
  <si>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</si>
  <si>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</si>
  <si>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</si>
  <si>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</si>
  <si>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</si>
  <si>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</si>
  <si>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</si>
  <si>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</si>
  <si>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</si>
  <si>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</si>
  <si>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</si>
  <si>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</si>
  <si>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</si>
  <si>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</si>
  <si>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</si>
  <si>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</si>
  <si>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</si>
  <si>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</si>
  <si>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</si>
  <si>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</si>
  <si>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</si>
  <si>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</si>
  <si>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</si>
  <si>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</si>
  <si>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</si>
  <si>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</si>
  <si>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</si>
  <si>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</si>
  <si>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</si>
  <si>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</si>
  <si>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</si>
  <si>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</si>
  <si>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</si>
  <si>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</si>
  <si>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</si>
  <si>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</si>
  <si>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</si>
  <si>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</si>
  <si>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</si>
  <si>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</si>
  <si>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</si>
  <si>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</si>
  <si>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</si>
  <si>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</si>
  <si>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</si>
  <si>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</si>
  <si>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</si>
  <si>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</si>
  <si>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</si>
  <si>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</si>
  <si>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</si>
  <si>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</si>
  <si>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</si>
  <si>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</si>
  <si>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</si>
  <si>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</si>
  <si>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</si>
  <si>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</si>
  <si>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</si>
  <si>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</si>
  <si>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</si>
  <si>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</si>
  <si>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</si>
  <si>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</si>
  <si>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</si>
  <si>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</si>
  <si>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</si>
  <si>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</si>
  <si>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</si>
  <si>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</si>
  <si>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</si>
  <si>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</si>
  <si>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</si>
  <si>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</si>
  <si>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</si>
  <si>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</si>
  <si>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</si>
  <si>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</si>
  <si>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</si>
  <si>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</si>
  <si>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</si>
  <si>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</si>
  <si>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</si>
  <si>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</si>
  <si>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</si>
  <si>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</si>
  <si>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</si>
  <si>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</si>
  <si>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</si>
  <si>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</si>
  <si>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</si>
  <si>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</si>
  <si>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</si>
  <si>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</si>
  <si>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</si>
  <si>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</si>
  <si>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</si>
  <si>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</si>
  <si>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</si>
  <si>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</si>
  <si>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</si>
  <si>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</si>
  <si>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</si>
  <si>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</si>
  <si>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</si>
  <si>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</si>
  <si>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</si>
  <si>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</si>
  <si>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</si>
  <si>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</si>
  <si>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</si>
  <si>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</si>
  <si>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</si>
  <si>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</si>
  <si>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</si>
  <si>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</si>
  <si>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</si>
  <si>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</si>
  <si>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</si>
  <si>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</si>
  <si>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</si>
  <si>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</si>
  <si>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</si>
  <si>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</si>
  <si>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</si>
  <si>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</si>
  <si>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</si>
  <si>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</si>
  <si>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</si>
  <si>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</si>
  <si>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</si>
  <si>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</si>
  <si>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</si>
  <si>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</si>
  <si>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</si>
  <si>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</si>
  <si>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</si>
  <si>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</si>
  <si>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</si>
  <si>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</si>
  <si>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</si>
  <si>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</si>
  <si>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</si>
  <si>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</si>
  <si>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</si>
  <si>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</si>
  <si>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</si>
  <si>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</si>
  <si>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</si>
  <si>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</si>
  <si>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</si>
  <si>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</si>
  <si>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</si>
  <si>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</si>
  <si>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</si>
  <si>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</si>
  <si>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</si>
  <si>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</si>
  <si>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</si>
  <si>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</si>
  <si>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</si>
  <si>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</si>
  <si>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</si>
  <si>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</si>
  <si>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</si>
  <si>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</si>
  <si>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</si>
  <si>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</si>
  <si>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</si>
  <si>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</si>
  <si>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</si>
  <si>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</si>
  <si>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</si>
  <si>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</si>
  <si>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</si>
  <si>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</si>
  <si>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</si>
  <si>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</si>
  <si>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</si>
  <si>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</si>
  <si>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</si>
  <si>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</si>
  <si>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</si>
  <si>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</si>
  <si>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</si>
  <si>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</si>
  <si>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</si>
  <si>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</si>
  <si>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</si>
  <si>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</si>
  <si>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</si>
  <si>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</si>
  <si>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</si>
  <si>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</si>
  <si>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</si>
  <si>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</si>
  <si>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</si>
  <si>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</si>
  <si>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</si>
  <si>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</si>
  <si>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</si>
  <si>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</si>
  <si>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</si>
  <si>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</si>
  <si>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</si>
  <si>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</si>
  <si>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</si>
  <si>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</si>
  <si>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</si>
  <si>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</si>
  <si>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</si>
  <si>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</si>
  <si>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</si>
  <si>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</si>
  <si>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</si>
  <si>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</si>
  <si>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</si>
  <si>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</si>
  <si>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</si>
  <si>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</si>
  <si>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</si>
  <si>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</si>
  <si>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</si>
  <si>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</si>
  <si>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</si>
  <si>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</si>
  <si>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</si>
  <si>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</si>
  <si>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</si>
  <si>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</si>
  <si>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</si>
  <si>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</si>
  <si>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</si>
  <si>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</si>
  <si>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</si>
  <si>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</si>
  <si>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</si>
  <si>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</si>
  <si>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</si>
  <si>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</si>
  <si>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</si>
  <si>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</si>
  <si>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</si>
  <si>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</si>
  <si>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</si>
  <si>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</si>
  <si>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</si>
  <si>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</si>
  <si>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</si>
  <si>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</si>
  <si>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</si>
  <si>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</si>
  <si>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</si>
  <si>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</si>
  <si>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</si>
  <si>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</si>
  <si>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</si>
  <si>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</si>
  <si>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</si>
  <si>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</si>
  <si>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</si>
  <si>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</si>
  <si>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</si>
  <si>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</si>
  <si>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</si>
  <si>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</si>
  <si>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</si>
  <si>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</si>
  <si>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</si>
  <si>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</si>
  <si>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</si>
  <si>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</si>
  <si>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</si>
  <si>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</si>
  <si>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</si>
  <si>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</si>
  <si>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</si>
  <si>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</si>
  <si>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</si>
  <si>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</si>
  <si>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</si>
  <si>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</si>
  <si>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</si>
  <si>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</si>
  <si>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</si>
  <si>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</si>
  <si>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</si>
  <si>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</si>
  <si>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</si>
  <si>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</si>
  <si>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</si>
  <si>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</si>
  <si>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</si>
  <si>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</si>
  <si>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</si>
  <si>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</si>
  <si>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</si>
  <si>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</si>
  <si>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</si>
  <si>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</si>
  <si>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</si>
  <si>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</si>
  <si>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</si>
  <si>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</si>
  <si>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</si>
  <si>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</si>
  <si>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</si>
  <si>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</si>
  <si>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</si>
  <si>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</si>
  <si>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</si>
  <si>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</si>
  <si>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</si>
  <si>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</si>
  <si>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</si>
  <si>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</si>
  <si>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</si>
  <si>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</si>
  <si>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</si>
  <si>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</si>
  <si>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</si>
  <si>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</si>
  <si>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</si>
  <si>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</si>
  <si>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</si>
  <si>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</si>
  <si>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</si>
  <si>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</si>
  <si>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</si>
  <si>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</si>
  <si>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</si>
  <si>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</si>
  <si>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</si>
  <si>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</si>
  <si>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</si>
  <si>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</si>
  <si>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</si>
  <si>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</si>
  <si>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</si>
  <si>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</si>
  <si>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</si>
  <si>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</si>
  <si>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</si>
  <si>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</si>
  <si>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</si>
  <si>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</si>
  <si>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</si>
  <si>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</si>
  <si>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</si>
  <si>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</si>
  <si>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</si>
  <si>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</si>
  <si>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</si>
  <si>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</si>
  <si>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</si>
  <si>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</si>
  <si>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</si>
  <si>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</si>
  <si>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</si>
  <si>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</si>
  <si>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</si>
  <si>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</si>
  <si>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</si>
  <si>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</si>
  <si>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</si>
  <si>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</si>
  <si>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</si>
  <si>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</si>
  <si>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</si>
  <si>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</si>
  <si>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</si>
  <si>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</si>
  <si>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</si>
  <si>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</si>
  <si>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</si>
  <si>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</si>
  <si>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</si>
  <si>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</si>
  <si>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</si>
  <si>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</si>
  <si>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</si>
  <si>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</si>
  <si>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</si>
  <si>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</si>
  <si>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</si>
  <si>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</si>
  <si>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</si>
  <si>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</si>
  <si>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</si>
  <si>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</si>
  <si>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</si>
  <si>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</si>
  <si>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</si>
  <si>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</si>
  <si>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</si>
  <si>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</si>
  <si>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</si>
  <si>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</si>
  <si>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</si>
  <si>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</si>
  <si>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</si>
  <si>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</si>
  <si>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</si>
  <si>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</si>
  <si>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</si>
  <si>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</si>
  <si>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</si>
  <si>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</si>
  <si>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</si>
  <si>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</si>
  <si>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</si>
  <si>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</si>
  <si>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</si>
  <si>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</si>
  <si>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</si>
  <si>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</si>
  <si>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</si>
  <si>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</si>
  <si>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</si>
  <si>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</si>
  <si>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</si>
  <si>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</si>
  <si>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</si>
  <si>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</si>
  <si>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</si>
  <si>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</si>
  <si>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</si>
  <si>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</si>
  <si>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</si>
  <si>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</si>
  <si>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</si>
  <si>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</si>
  <si>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</si>
  <si>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</si>
  <si>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</si>
  <si>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</si>
  <si>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</si>
  <si>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</si>
  <si>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</si>
  <si>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</si>
  <si>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</si>
  <si>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</si>
  <si>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</si>
  <si>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</si>
  <si>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</si>
  <si>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</si>
  <si>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</si>
  <si>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</si>
  <si>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</si>
  <si>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</si>
  <si>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</si>
  <si>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</si>
  <si>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</si>
  <si>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</si>
  <si>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</si>
  <si>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</si>
  <si>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</si>
  <si>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</si>
  <si>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</si>
  <si>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</si>
  <si>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</si>
  <si>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</si>
  <si>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</si>
  <si>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</si>
  <si>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</si>
  <si>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</si>
  <si>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</si>
  <si>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</si>
  <si>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</si>
  <si>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</si>
  <si>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</si>
  <si>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</si>
  <si>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</si>
  <si>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</si>
  <si>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</si>
  <si>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</si>
  <si>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</si>
  <si>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</si>
  <si>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</si>
  <si>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</si>
  <si>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</si>
  <si>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</si>
  <si>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</si>
  <si>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</si>
  <si>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</si>
  <si>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</si>
  <si>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</si>
  <si>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</si>
  <si>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</si>
  <si>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</si>
  <si>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</si>
  <si>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</si>
  <si>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</si>
  <si>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</si>
  <si>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</si>
  <si>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</si>
  <si>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</si>
  <si>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</si>
  <si>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</si>
  <si>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</si>
  <si>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</si>
  <si>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</si>
  <si>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</si>
  <si>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</si>
  <si>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</si>
  <si>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</si>
  <si>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</si>
  <si>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</si>
  <si>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</si>
  <si>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</si>
  <si>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</si>
  <si>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</si>
  <si>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</si>
  <si>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</si>
  <si>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</si>
  <si>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</si>
  <si>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</si>
  <si>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</si>
  <si>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</si>
  <si>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</si>
  <si>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</si>
  <si>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</si>
  <si>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</si>
  <si>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</si>
  <si>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</si>
  <si>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</si>
  <si>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</si>
  <si>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</si>
  <si>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</si>
  <si>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</si>
  <si>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</si>
  <si>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</si>
  <si>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</si>
  <si>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</si>
  <si>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</si>
  <si>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</si>
  <si>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</si>
  <si>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</si>
  <si>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</si>
  <si>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</si>
  <si>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</si>
  <si>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</si>
  <si>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</si>
  <si>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</si>
  <si>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</si>
  <si>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</si>
  <si>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</si>
  <si>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</si>
  <si>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</si>
  <si>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</si>
  <si>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</si>
  <si>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</si>
  <si>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</si>
  <si>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</si>
  <si>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</si>
  <si>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</si>
  <si>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</si>
  <si>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</si>
  <si>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</si>
  <si>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</si>
  <si>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</si>
  <si>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</si>
  <si>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</si>
  <si>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</si>
  <si>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</si>
  <si>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</si>
  <si>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</si>
  <si>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</si>
  <si>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</si>
  <si>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</si>
  <si>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</si>
  <si>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</si>
  <si>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</si>
  <si>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</si>
  <si>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</si>
  <si>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</si>
  <si>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</si>
  <si>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</si>
  <si>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</si>
  <si>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</si>
  <si>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</si>
  <si>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</si>
  <si>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</si>
  <si>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</si>
  <si>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</si>
  <si>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</si>
  <si>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</si>
  <si>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</si>
  <si>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</si>
  <si>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</si>
  <si>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</si>
  <si>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</si>
  <si>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</si>
  <si>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</si>
  <si>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</si>
  <si>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</si>
  <si>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</si>
  <si>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</si>
  <si>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</si>
  <si>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</si>
  <si>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</si>
  <si>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</si>
  <si>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</si>
  <si>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</si>
  <si>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</si>
  <si>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</si>
  <si>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</si>
  <si>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</si>
  <si>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</si>
  <si>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</si>
  <si>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</si>
  <si>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</si>
  <si>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</si>
  <si>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</si>
  <si>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</si>
  <si>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</si>
  <si>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</si>
  <si>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</si>
  <si>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</si>
  <si>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</si>
  <si>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</si>
  <si>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</si>
  <si>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</si>
  <si>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</si>
  <si>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</si>
  <si>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</si>
  <si>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</si>
  <si>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</si>
  <si>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</si>
  <si>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</si>
  <si>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</si>
  <si>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</si>
  <si>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</si>
  <si>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</si>
  <si>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</si>
  <si>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</si>
  <si>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</si>
  <si>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</si>
  <si>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</si>
  <si>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</si>
  <si>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</si>
  <si>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</si>
  <si>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</si>
  <si>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</si>
  <si>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</si>
  <si>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</si>
  <si>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</si>
  <si>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</si>
  <si>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</si>
  <si>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</si>
  <si>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</si>
  <si>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</si>
  <si>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</si>
  <si>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</si>
  <si>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</si>
  <si>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</si>
  <si>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</si>
  <si>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</si>
  <si>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</si>
  <si>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</si>
  <si>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</si>
  <si>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</si>
  <si>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</si>
  <si>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</si>
  <si>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</si>
  <si>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</si>
  <si>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</si>
  <si>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</si>
  <si>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</si>
  <si>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</si>
  <si>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</si>
  <si>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</si>
  <si>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</si>
  <si>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</si>
  <si>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</si>
  <si>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</si>
  <si>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</si>
  <si>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</si>
  <si>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</si>
  <si>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</si>
  <si>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</si>
  <si>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</si>
  <si>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</si>
  <si>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</si>
  <si>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</si>
  <si>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</si>
  <si>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</si>
  <si>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</si>
  <si>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</si>
  <si>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</si>
  <si>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</si>
  <si>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</si>
  <si>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</si>
  <si>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</si>
  <si>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</si>
  <si>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</si>
  <si>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</si>
  <si>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</si>
  <si>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</si>
  <si>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</si>
  <si>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</si>
  <si>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</si>
  <si>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</si>
  <si>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</si>
  <si>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</si>
  <si>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</si>
  <si>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</si>
  <si>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</si>
  <si>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</si>
  <si>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</si>
  <si>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</si>
  <si>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</si>
  <si>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</si>
  <si>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</si>
  <si>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</si>
  <si>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</si>
  <si>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</si>
  <si>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</si>
  <si>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</si>
  <si>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</si>
  <si>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</si>
  <si>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</si>
  <si>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</si>
  <si>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</si>
  <si>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</si>
  <si>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</si>
  <si>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</si>
  <si>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</si>
  <si>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</si>
  <si>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</si>
  <si>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</si>
  <si>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</si>
  <si>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</si>
  <si>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</si>
  <si>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</si>
  <si>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</si>
  <si>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</si>
  <si>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</si>
  <si>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</si>
  <si>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</si>
  <si>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</si>
  <si>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</si>
  <si>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</si>
  <si>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</si>
  <si>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</si>
  <si>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</si>
  <si>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</si>
  <si>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</si>
  <si>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</si>
  <si>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</si>
  <si>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</si>
  <si>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</si>
  <si>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</si>
  <si>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</si>
  <si>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</si>
  <si>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</si>
  <si>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</si>
  <si>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</si>
  <si>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</si>
  <si>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</si>
  <si>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</si>
  <si>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</si>
  <si>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</si>
  <si>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</si>
  <si>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</si>
  <si>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</si>
  <si>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</si>
  <si>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</si>
  <si>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</si>
  <si>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</si>
  <si>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</si>
  <si>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</si>
  <si>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</si>
  <si>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</si>
  <si>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</si>
  <si>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</si>
  <si>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</si>
  <si>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</si>
  <si>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</si>
  <si>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</si>
  <si>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</si>
  <si>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</si>
  <si>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</si>
  <si>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</si>
  <si>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</si>
  <si>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</si>
  <si>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</si>
  <si>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</si>
  <si>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</si>
  <si>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</si>
  <si>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</si>
  <si>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</si>
  <si>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</si>
  <si>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</si>
  <si>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</si>
  <si>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</si>
  <si>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</si>
  <si>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</si>
  <si>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</si>
  <si>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</si>
  <si>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</si>
  <si>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</si>
  <si>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</si>
  <si>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</si>
  <si>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</si>
  <si>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</si>
  <si>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</si>
  <si>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</si>
  <si>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</si>
  <si>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</si>
  <si>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</si>
  <si>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</si>
  <si>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</si>
  <si>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</si>
  <si>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</si>
  <si>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</si>
  <si>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</si>
  <si>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</si>
  <si>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</si>
  <si>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</si>
  <si>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</si>
  <si>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</si>
  <si>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</si>
  <si>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</si>
  <si>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</si>
  <si>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</si>
  <si>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</si>
  <si>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</si>
  <si>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</si>
  <si>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</si>
  <si>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</si>
  <si>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</si>
  <si>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</si>
  <si>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</si>
  <si>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</si>
  <si>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</si>
  <si>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</si>
  <si>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</si>
  <si>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</si>
  <si>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</si>
  <si>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</si>
  <si>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</si>
  <si>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</si>
  <si>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</si>
  <si>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</si>
  <si>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</si>
  <si>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</si>
  <si>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</si>
  <si>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</si>
  <si>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</si>
  <si>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</si>
  <si>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</si>
  <si>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</si>
  <si>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</si>
  <si>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</si>
  <si>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</si>
  <si>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</si>
  <si>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</si>
  <si>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</si>
  <si>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</si>
  <si>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</si>
  <si>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</si>
  <si>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</si>
  <si>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</si>
  <si>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</si>
  <si>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</si>
  <si>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</si>
  <si>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</si>
  <si>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</si>
  <si>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</si>
  <si>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</si>
  <si>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</si>
  <si>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</si>
  <si>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</si>
  <si>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</si>
  <si>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</si>
  <si>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</si>
  <si>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</si>
  <si>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</si>
  <si>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</si>
  <si>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</si>
  <si>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</si>
  <si>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</si>
  <si>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</si>
  <si>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</si>
  <si>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</si>
  <si>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</si>
  <si>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</si>
  <si>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</si>
  <si>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</si>
  <si>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</si>
  <si>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</si>
  <si>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</si>
  <si>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</si>
  <si>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</si>
  <si>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</si>
  <si>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</si>
  <si>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</si>
  <si>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</si>
  <si>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</si>
  <si>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</si>
  <si>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</si>
  <si>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</si>
  <si>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</si>
  <si>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</si>
  <si>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</si>
  <si>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</si>
  <si>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</si>
  <si>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</si>
  <si>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</si>
  <si>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</si>
  <si>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</si>
  <si>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</si>
  <si>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</si>
  <si>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</si>
  <si>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</si>
  <si>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</si>
  <si>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</si>
  <si>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</si>
  <si>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</si>
  <si>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</si>
  <si>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</si>
  <si>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</si>
  <si>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</si>
  <si>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</si>
  <si>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</si>
  <si>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</si>
  <si>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</si>
  <si>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</si>
  <si>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</si>
  <si>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</si>
  <si>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</si>
  <si>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</si>
  <si>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</si>
  <si>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</si>
  <si>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</si>
  <si>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</si>
  <si>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</si>
  <si>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</si>
  <si>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</si>
  <si>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</si>
  <si>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</si>
  <si>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</si>
  <si>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</si>
  <si>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</si>
  <si>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</si>
  <si>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</si>
  <si>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</si>
  <si>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</si>
  <si>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</si>
  <si>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</si>
  <si>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</si>
  <si>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</si>
  <si>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</si>
  <si>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</si>
  <si>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</si>
  <si>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</si>
  <si>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</si>
  <si>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</si>
  <si>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</si>
  <si>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</si>
  <si>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</si>
  <si>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</si>
  <si>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</si>
  <si>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</si>
  <si>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</si>
  <si>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</si>
  <si>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</si>
  <si>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</si>
  <si>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</si>
  <si>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</si>
  <si>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</si>
  <si>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</si>
  <si>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</si>
  <si>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</si>
  <si>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</si>
  <si>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</si>
  <si>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</si>
  <si>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</si>
  <si>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</si>
  <si>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</si>
  <si>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</si>
  <si>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</si>
  <si>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</si>
  <si>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</si>
  <si>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</si>
  <si>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</si>
  <si>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</si>
  <si>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</si>
  <si>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</si>
  <si>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</si>
  <si>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</si>
  <si>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</si>
  <si>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</si>
  <si>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</si>
  <si>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</si>
  <si>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</si>
  <si>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</si>
  <si>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</si>
  <si>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</si>
  <si>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</si>
  <si>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</si>
  <si>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</si>
  <si>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</si>
  <si>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</si>
  <si>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</si>
  <si>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</si>
  <si>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</si>
  <si>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</si>
  <si>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</si>
  <si>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</si>
  <si>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</si>
  <si>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</si>
  <si>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</si>
  <si>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</si>
  <si>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</si>
  <si>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</si>
  <si>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</si>
  <si>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</si>
  <si>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</si>
  <si>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</si>
  <si>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</si>
  <si>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</si>
  <si>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</si>
  <si>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</si>
  <si>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</si>
  <si>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</si>
  <si>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</si>
  <si>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</si>
  <si>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</si>
  <si>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</si>
  <si>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</si>
  <si>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</si>
  <si>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</si>
  <si>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</si>
  <si>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</si>
  <si>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</si>
  <si>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</si>
  <si>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</si>
  <si>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</si>
  <si>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</si>
  <si>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</si>
  <si>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</si>
  <si>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</si>
  <si>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</si>
  <si>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</si>
  <si>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</si>
  <si>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</si>
  <si>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</si>
  <si>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</si>
  <si>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</si>
  <si>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</si>
  <si>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</si>
  <si>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</si>
  <si>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</si>
  <si>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</si>
  <si>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</si>
  <si>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</si>
  <si>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</si>
  <si>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</si>
  <si>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</si>
  <si>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</si>
  <si>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</si>
  <si>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</si>
  <si>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</si>
  <si>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</si>
  <si>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</si>
  <si>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</si>
  <si>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</si>
  <si>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</si>
  <si>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</si>
  <si>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</si>
  <si>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</si>
  <si>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</si>
  <si>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</si>
  <si>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</si>
  <si>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</si>
  <si>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</si>
  <si>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</si>
  <si>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</si>
  <si>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</si>
  <si>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</si>
  <si>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</si>
  <si>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</si>
  <si>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</si>
  <si>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</si>
  <si>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</si>
  <si>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</si>
  <si>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</si>
  <si>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</si>
  <si>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</si>
  <si>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</si>
  <si>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</si>
  <si>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</si>
  <si>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</si>
  <si>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</si>
  <si>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</si>
  <si>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</si>
  <si>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</si>
  <si>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</si>
  <si>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</si>
  <si>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</si>
  <si>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</si>
  <si>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</si>
  <si>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</si>
  <si>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</si>
  <si>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</si>
  <si>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</si>
  <si>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</si>
  <si>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</si>
  <si>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</si>
  <si>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</si>
  <si>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</si>
  <si>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</si>
  <si>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</si>
  <si>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</si>
  <si>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</si>
  <si>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</si>
  <si>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</si>
  <si>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</si>
  <si>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</si>
  <si>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</si>
  <si>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</si>
  <si>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</si>
  <si>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</si>
  <si>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</si>
  <si>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</si>
  <si>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</si>
  <si>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</si>
  <si>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</si>
  <si>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</si>
  <si>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</si>
  <si>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</si>
  <si>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</si>
  <si>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</si>
  <si>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</si>
  <si>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</si>
  <si>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</si>
  <si>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</si>
  <si>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</si>
  <si>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</si>
  <si>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</si>
  <si>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</si>
  <si>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</si>
  <si>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</si>
  <si>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</si>
  <si>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</si>
  <si>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</si>
  <si>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</si>
  <si>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</si>
  <si>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</si>
  <si>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</si>
  <si>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</si>
  <si>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</si>
  <si>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</si>
  <si>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</si>
  <si>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</si>
  <si>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</si>
  <si>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</si>
  <si>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</si>
  <si>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</si>
  <si>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</si>
  <si>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</si>
  <si>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</si>
  <si>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</si>
  <si>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</si>
  <si>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</si>
  <si>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</si>
  <si>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</si>
  <si>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</si>
  <si>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</si>
  <si>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</si>
  <si>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</si>
  <si>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</si>
  <si>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</si>
  <si>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</si>
  <si>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</si>
  <si>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</si>
  <si>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</si>
  <si>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</si>
  <si>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</si>
  <si>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</si>
  <si>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</si>
  <si>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</si>
  <si>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</si>
  <si>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</si>
  <si>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</si>
  <si>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</si>
  <si>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</si>
  <si>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</si>
  <si>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</si>
  <si>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</si>
  <si>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</si>
  <si>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</si>
  <si>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</si>
  <si>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</si>
  <si>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</si>
  <si>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</si>
  <si>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</si>
  <si>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</si>
  <si>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</si>
  <si>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</si>
  <si>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</si>
  <si>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</si>
  <si>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</si>
  <si>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</si>
  <si>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</si>
  <si>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</si>
  <si>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</si>
  <si>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</si>
  <si>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</si>
  <si>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</si>
  <si>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</si>
  <si>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</si>
  <si>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</si>
  <si>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</si>
  <si>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</si>
  <si>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</si>
  <si>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</si>
  <si>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</si>
  <si>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</si>
  <si>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</si>
  <si>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</si>
  <si>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</si>
  <si>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</si>
  <si>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</si>
  <si>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</si>
  <si>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</si>
  <si>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</si>
  <si>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</si>
  <si>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</si>
  <si>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</si>
  <si>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</si>
  <si>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</si>
  <si>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</si>
  <si>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</si>
  <si>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</si>
  <si>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</si>
  <si>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</si>
  <si>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</si>
  <si>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</si>
  <si>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</si>
  <si>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</si>
  <si>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</si>
  <si>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</si>
  <si>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</si>
  <si>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</si>
  <si>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</si>
  <si>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</si>
  <si>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</si>
  <si>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</si>
  <si>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</si>
  <si>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</si>
  <si>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</si>
  <si>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</si>
  <si>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</si>
  <si>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</si>
  <si>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</si>
  <si>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</si>
  <si>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</si>
  <si>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</si>
  <si>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</si>
  <si>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</si>
  <si>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</si>
  <si>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</si>
  <si>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</si>
  <si>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</si>
  <si>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</si>
  <si>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</si>
  <si>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</si>
  <si>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</si>
  <si>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</si>
  <si>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</si>
  <si>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</si>
  <si>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</si>
  <si>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</si>
  <si>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</si>
  <si>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</si>
  <si>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</si>
  <si>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</si>
  <si>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</si>
  <si>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</si>
  <si>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</si>
  <si>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</si>
  <si>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</si>
  <si>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</si>
  <si>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</si>
  <si>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</si>
  <si>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</si>
  <si>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</si>
  <si>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</si>
  <si>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</si>
  <si>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</si>
  <si>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</si>
  <si>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</si>
  <si>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</si>
  <si>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</si>
  <si>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</si>
  <si>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</si>
  <si>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</si>
  <si>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</si>
  <si>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</si>
  <si>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</si>
  <si>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</si>
  <si>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</si>
  <si>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</si>
  <si>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</si>
  <si>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</si>
  <si>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</si>
  <si>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</si>
  <si>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</si>
  <si>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</si>
  <si>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</si>
  <si>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</si>
  <si>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</si>
  <si>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</si>
  <si>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</si>
  <si>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</si>
  <si>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</si>
  <si>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</si>
  <si>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</si>
  <si>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</si>
  <si>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</si>
  <si>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</si>
  <si>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</si>
  <si>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</si>
  <si>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</si>
  <si>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</si>
  <si>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</si>
  <si>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</si>
  <si>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</si>
  <si>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</si>
  <si>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</si>
  <si>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</si>
  <si>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</si>
  <si>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</si>
  <si>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</si>
  <si>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</si>
  <si>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</si>
  <si>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</si>
  <si>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</si>
  <si>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</si>
  <si>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</si>
  <si>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</si>
  <si>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</si>
  <si>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</si>
  <si>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</si>
  <si>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</si>
  <si>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</si>
  <si>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</si>
  <si>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</si>
  <si>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</si>
  <si>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</si>
  <si>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</si>
  <si>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</si>
  <si>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</si>
  <si>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</si>
  <si>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</si>
  <si>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</si>
  <si>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</si>
  <si>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</si>
  <si>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</si>
  <si>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</si>
  <si>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</si>
  <si>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</si>
  <si>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</si>
  <si>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</si>
  <si>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</si>
  <si>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</si>
  <si>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</si>
  <si>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</si>
  <si>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</si>
  <si>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</si>
  <si>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</si>
  <si>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</si>
  <si>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</si>
  <si>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</si>
  <si>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</si>
  <si>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</si>
  <si>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</si>
  <si>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</si>
  <si>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</si>
  <si>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</si>
  <si>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</si>
  <si>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</si>
  <si>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</si>
  <si>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</si>
  <si>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</si>
  <si>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</si>
  <si>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</si>
  <si>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</si>
  <si>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</si>
  <si>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</si>
  <si>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</si>
  <si>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</si>
  <si>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</si>
  <si>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</si>
  <si>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</si>
  <si>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</si>
  <si>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</si>
  <si>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</si>
  <si>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</si>
  <si>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</si>
  <si>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</si>
  <si>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</si>
  <si>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</si>
  <si>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</si>
  <si>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</si>
  <si>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</si>
  <si>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</si>
  <si>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</si>
  <si>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</si>
  <si>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</si>
  <si>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</si>
  <si>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</si>
  <si>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</si>
  <si>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</si>
  <si>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</si>
  <si>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</si>
  <si>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</si>
  <si>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</si>
  <si>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</si>
  <si>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</si>
  <si>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</si>
  <si>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</si>
  <si>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</si>
  <si>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</si>
  <si>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</si>
  <si>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</si>
  <si>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</si>
  <si>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</si>
  <si>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</si>
  <si>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</si>
  <si>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</si>
  <si>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</si>
  <si>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</si>
  <si>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</si>
  <si>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</si>
  <si>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</si>
  <si>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</si>
  <si>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</si>
  <si>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</si>
  <si>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</si>
  <si>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</si>
  <si>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</si>
  <si>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</si>
  <si>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</si>
  <si>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</si>
  <si>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</si>
  <si>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</si>
  <si>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</si>
  <si>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</si>
  <si>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</si>
  <si>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</si>
  <si>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</si>
  <si>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</si>
  <si>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</si>
  <si>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</si>
  <si>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</si>
  <si>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</si>
  <si>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</si>
  <si>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</si>
  <si>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</si>
  <si>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</si>
  <si>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</si>
  <si>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</si>
  <si>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</si>
  <si>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</si>
  <si>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</si>
  <si>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</si>
  <si>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</si>
  <si>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</si>
  <si>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</si>
  <si>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</si>
  <si>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</si>
  <si>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</si>
  <si>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</si>
  <si>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</si>
  <si>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</si>
  <si>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</si>
  <si>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</si>
  <si>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</si>
  <si>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</si>
  <si>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</si>
  <si>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</si>
  <si>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</si>
  <si>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</si>
  <si>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</si>
  <si>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</si>
  <si>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</si>
  <si>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</si>
  <si>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</si>
  <si>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</si>
  <si>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</si>
  <si>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</si>
  <si>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</si>
  <si>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</si>
  <si>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</si>
  <si>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</si>
  <si>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</si>
  <si>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</si>
  <si>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</si>
  <si>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</si>
  <si>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</si>
  <si>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</si>
  <si>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</si>
  <si>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</si>
  <si>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</si>
  <si>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</si>
  <si>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</si>
  <si>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</si>
  <si>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</si>
  <si>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</si>
  <si>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</si>
  <si>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</si>
  <si>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</si>
  <si>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</si>
  <si>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</si>
  <si>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</si>
  <si>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</si>
  <si>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</si>
  <si>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</si>
  <si>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</si>
  <si>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</si>
  <si>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</si>
  <si>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</si>
  <si>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</si>
  <si>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</si>
  <si>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</si>
  <si>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</si>
  <si>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</si>
  <si>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</si>
  <si>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</si>
  <si>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</si>
  <si>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</si>
  <si>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</si>
  <si>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</si>
  <si>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</si>
  <si>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</si>
  <si>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</si>
  <si>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</si>
  <si>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</si>
  <si>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</si>
  <si>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</si>
  <si>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</si>
  <si>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</si>
  <si>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</si>
  <si>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</si>
  <si>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</si>
  <si>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</si>
  <si>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</si>
  <si>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</si>
  <si>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</si>
  <si>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</si>
  <si>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</si>
  <si>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</si>
  <si>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</si>
  <si>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</si>
  <si>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</si>
  <si>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</si>
  <si>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</si>
  <si>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</si>
  <si>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</si>
  <si>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</si>
  <si>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</si>
  <si>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</si>
  <si>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</si>
  <si>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</si>
  <si>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</si>
  <si>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</si>
  <si>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</si>
  <si>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</si>
  <si>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</si>
  <si>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</si>
  <si>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</si>
  <si>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</si>
  <si>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</si>
  <si>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</si>
  <si>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</si>
  <si>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</si>
  <si>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</si>
  <si>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</si>
  <si>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</si>
  <si>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</si>
  <si>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</si>
  <si>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</si>
  <si>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</si>
  <si>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</si>
  <si>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</si>
  <si>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</si>
  <si>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</si>
  <si>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</si>
  <si>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</si>
  <si>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</si>
  <si>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</si>
  <si>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</si>
  <si>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</si>
  <si>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</si>
  <si>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</si>
  <si>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</si>
  <si>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</si>
  <si>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</si>
  <si>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</si>
  <si>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</si>
  <si>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</si>
  <si>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</si>
  <si>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</si>
  <si>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</si>
  <si>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</si>
  <si>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</si>
  <si>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</si>
  <si>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</si>
  <si>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</si>
  <si>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</si>
  <si>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</si>
  <si>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</si>
  <si>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</si>
  <si>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</si>
  <si>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</si>
  <si>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</si>
  <si>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</si>
  <si>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</si>
  <si>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</si>
  <si>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</si>
  <si>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</si>
  <si>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</si>
  <si>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</si>
  <si>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</si>
  <si>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</si>
  <si>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</si>
  <si>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</si>
  <si>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</si>
  <si>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</si>
  <si>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</si>
  <si>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</si>
  <si>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</si>
  <si>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</si>
  <si>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</si>
  <si>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</si>
  <si>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</si>
  <si>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</si>
  <si>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</si>
  <si>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</si>
  <si>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</si>
  <si>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</si>
  <si>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</si>
  <si>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</si>
  <si>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</si>
  <si>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</si>
  <si>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</si>
  <si>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</si>
  <si>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</si>
  <si>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</si>
  <si>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</si>
  <si>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</si>
  <si>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</si>
  <si>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</si>
  <si>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</si>
  <si>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</si>
  <si>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</si>
  <si>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</si>
  <si>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</si>
  <si>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</si>
  <si>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</si>
  <si>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</si>
  <si>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</si>
  <si>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</si>
  <si>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</si>
  <si>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</si>
  <si>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</si>
  <si>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</si>
  <si>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</si>
  <si>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</si>
  <si>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</si>
  <si>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</si>
  <si>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</si>
  <si>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</si>
  <si>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</si>
  <si>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</si>
  <si>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</si>
  <si>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</si>
  <si>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</si>
  <si>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</si>
  <si>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</si>
  <si>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</si>
  <si>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</si>
  <si>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</si>
  <si>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</si>
  <si>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</si>
  <si>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</si>
  <si>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</si>
  <si>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</si>
  <si>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</si>
  <si>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</si>
  <si>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</si>
  <si>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</si>
  <si>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</si>
  <si>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</si>
  <si>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</si>
  <si>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</si>
  <si>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</si>
  <si>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</si>
  <si>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</si>
  <si>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</si>
  <si>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</si>
  <si>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</si>
  <si>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</si>
  <si>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</si>
  <si>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</si>
  <si>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</si>
  <si>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</si>
  <si>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</si>
  <si>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</si>
  <si>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</si>
  <si>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</si>
  <si>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</si>
  <si>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</si>
  <si>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</si>
  <si>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</si>
  <si>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</si>
  <si>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</si>
  <si>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</si>
  <si>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</si>
  <si>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</si>
  <si>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</si>
  <si>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</si>
  <si>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</si>
  <si>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</si>
  <si>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</si>
  <si>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</si>
  <si>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</si>
  <si>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</si>
  <si>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</si>
  <si>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</si>
  <si>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</si>
  <si>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</si>
  <si>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</si>
  <si>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</si>
  <si>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</si>
  <si>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</si>
  <si>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</si>
  <si>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</si>
  <si>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</si>
  <si>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</si>
  <si>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</si>
  <si>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</si>
  <si>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</si>
  <si>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</si>
  <si>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</si>
  <si>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</si>
  <si>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</si>
  <si>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</si>
  <si>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</si>
  <si>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</si>
  <si>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</si>
  <si>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</si>
  <si>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</si>
  <si>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</si>
  <si>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</si>
  <si>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</si>
  <si>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</si>
  <si>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</si>
  <si>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</si>
  <si>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</si>
  <si>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</si>
  <si>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</si>
  <si>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</si>
  <si>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</si>
  <si>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</si>
  <si>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</si>
  <si>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</si>
  <si>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</si>
  <si>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</si>
  <si>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</si>
  <si>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</si>
  <si>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</si>
  <si>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</si>
  <si>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</si>
  <si>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</si>
  <si>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</si>
  <si>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</si>
  <si>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</si>
  <si>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</si>
  <si>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</si>
  <si>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</si>
  <si>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</si>
  <si>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</si>
  <si>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</si>
  <si>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</si>
  <si>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</si>
  <si>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</si>
  <si>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</si>
  <si>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</si>
  <si>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</si>
  <si>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</si>
  <si>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</si>
  <si>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</si>
  <si>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</si>
  <si>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</si>
  <si>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</si>
  <si>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</si>
  <si>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</si>
  <si>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</si>
  <si>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</si>
  <si>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</si>
  <si>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</si>
  <si>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</si>
  <si>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</si>
  <si>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</si>
  <si>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</si>
  <si>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</si>
  <si>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</si>
  <si>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</si>
  <si>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</si>
  <si>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</si>
  <si>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</si>
  <si>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</si>
  <si>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</si>
  <si>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</si>
  <si>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</si>
  <si>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</si>
  <si>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</si>
  <si>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</si>
  <si>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</si>
  <si>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</si>
  <si>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</si>
  <si>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</si>
  <si>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</si>
  <si>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</si>
  <si>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</si>
  <si>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</si>
  <si>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</si>
  <si>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</si>
  <si>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</si>
  <si>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</si>
  <si>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</si>
  <si>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</si>
  <si>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</si>
  <si>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</si>
  <si>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</si>
  <si>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</si>
  <si>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</si>
  <si>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</si>
  <si>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</si>
  <si>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</si>
  <si>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</si>
  <si>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</si>
  <si>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</si>
  <si>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</si>
  <si>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</si>
  <si>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</si>
  <si>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</si>
  <si>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</si>
  <si>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</si>
  <si>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</si>
  <si>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</si>
  <si>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</si>
  <si>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</si>
  <si>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</si>
  <si>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</si>
  <si>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</si>
  <si>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</si>
  <si>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</si>
  <si>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</si>
  <si>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</si>
  <si>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</si>
  <si>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</si>
  <si>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</si>
  <si>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</si>
  <si>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</si>
  <si>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</si>
  <si>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</si>
  <si>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</si>
  <si>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</si>
  <si>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</si>
  <si>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</si>
  <si>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</si>
  <si>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</si>
  <si>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</si>
  <si>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</si>
  <si>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</si>
  <si>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</si>
  <si>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</si>
  <si>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</si>
  <si>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</si>
  <si>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</si>
  <si>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</si>
  <si>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</si>
  <si>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</si>
  <si>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</si>
  <si>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</si>
  <si>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</si>
  <si>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</si>
  <si>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</si>
  <si>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</si>
  <si>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</si>
  <si>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</si>
  <si>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</si>
  <si>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</si>
  <si>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</si>
  <si>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</si>
  <si>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</si>
  <si>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</si>
  <si>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</si>
  <si>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</si>
  <si>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</si>
  <si>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</si>
  <si>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</si>
  <si>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</si>
  <si>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</si>
  <si>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</si>
  <si>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</si>
  <si>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</si>
  <si>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</si>
  <si>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</si>
  <si>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</si>
  <si>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</si>
  <si>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</si>
  <si>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</si>
  <si>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</si>
  <si>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</si>
  <si>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</si>
  <si>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</si>
  <si>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</si>
  <si>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</si>
  <si>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</si>
  <si>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</si>
  <si>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</si>
  <si>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</si>
  <si>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</si>
  <si>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</si>
  <si>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</si>
  <si>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</si>
  <si>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</si>
  <si>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</si>
  <si>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</si>
  <si>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</si>
  <si>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</si>
  <si>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</si>
  <si>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</si>
  <si>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</si>
  <si>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</si>
  <si>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</si>
  <si>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</si>
  <si>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</si>
  <si>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</si>
  <si>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</si>
  <si>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</si>
  <si>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</si>
  <si>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</si>
  <si>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</si>
  <si>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</si>
  <si>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</si>
  <si>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</si>
  <si>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</si>
  <si>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</si>
  <si>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</si>
  <si>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</si>
  <si>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</si>
  <si>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</si>
  <si>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</si>
  <si>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</si>
  <si>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</si>
  <si>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</si>
  <si>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</si>
  <si>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</si>
  <si>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</si>
  <si>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</si>
  <si>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</si>
  <si>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</si>
  <si>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</si>
  <si>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</si>
  <si>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</si>
  <si>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</si>
  <si>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</si>
  <si>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</si>
  <si>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</si>
  <si>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</si>
  <si>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</si>
  <si>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</si>
  <si>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</si>
  <si>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</si>
  <si>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</si>
  <si>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</si>
  <si>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</si>
  <si>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</si>
  <si>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</si>
  <si>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</si>
  <si>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</si>
  <si>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</si>
  <si>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</si>
  <si>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</si>
  <si>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</si>
  <si>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</si>
  <si>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</si>
  <si>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</si>
  <si>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</si>
  <si>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</si>
  <si>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</si>
  <si>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</si>
  <si>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</si>
  <si>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</si>
  <si>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</si>
  <si>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</si>
  <si>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</si>
  <si>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</si>
  <si>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</si>
  <si>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</si>
  <si>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</si>
  <si>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</si>
  <si>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</si>
  <si>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</si>
  <si>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</si>
  <si>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</si>
  <si>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</si>
  <si>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</si>
  <si>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</si>
  <si>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</si>
  <si>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</si>
  <si>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</si>
  <si>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</si>
  <si>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</si>
  <si>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</si>
  <si>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</si>
  <si>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</si>
  <si>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</si>
  <si>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</si>
  <si>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</si>
  <si>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</si>
  <si>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</si>
  <si>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</si>
  <si>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</si>
  <si>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</si>
  <si>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</si>
  <si>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</si>
  <si>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</si>
  <si>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</si>
  <si>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</si>
  <si>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</si>
  <si>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</si>
  <si>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</si>
  <si>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</si>
  <si>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</si>
  <si>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</si>
  <si>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</si>
  <si>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</si>
  <si>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</si>
  <si>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</si>
  <si>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</si>
  <si>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</si>
  <si>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</si>
  <si>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</si>
  <si>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</si>
  <si>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</si>
  <si>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</si>
  <si>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</si>
  <si>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</si>
  <si>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</si>
  <si>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</si>
  <si>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</si>
  <si>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</si>
  <si>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</si>
  <si>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</si>
  <si>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</si>
  <si>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</si>
  <si>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</si>
  <si>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</si>
  <si>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</si>
  <si>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</si>
  <si>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</si>
  <si>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</si>
  <si>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</si>
  <si>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</si>
  <si>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</si>
  <si>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</si>
  <si>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</si>
  <si>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</si>
  <si>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</si>
  <si>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</si>
  <si>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</si>
  <si>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</si>
  <si>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</si>
  <si>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</si>
  <si>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</si>
  <si>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</si>
  <si>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</si>
  <si>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</si>
  <si>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</si>
  <si>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</si>
  <si>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</si>
  <si>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</si>
  <si>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</si>
  <si>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</si>
  <si>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</si>
  <si>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</si>
  <si>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</si>
  <si>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</si>
  <si>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</si>
  <si>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</si>
  <si>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</si>
  <si>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</si>
  <si>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</si>
  <si>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</si>
  <si>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</si>
  <si>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</si>
  <si>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</si>
  <si>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</si>
  <si>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</si>
  <si>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</si>
  <si>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</si>
  <si>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</si>
  <si>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</si>
  <si>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</si>
  <si>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</si>
  <si>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</si>
  <si>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</si>
  <si>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</si>
  <si>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</si>
  <si>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</si>
  <si>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</si>
  <si>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</si>
  <si>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</si>
  <si>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</si>
  <si>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</si>
  <si>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</si>
  <si>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</si>
  <si>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</si>
  <si>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</si>
  <si>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</si>
  <si>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</si>
  <si>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</si>
  <si>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</si>
  <si>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</si>
  <si>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</si>
  <si>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</si>
  <si>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</si>
  <si>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</si>
  <si>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</si>
  <si>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</si>
  <si>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</si>
  <si>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</si>
  <si>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</si>
  <si>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</si>
  <si>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</si>
  <si>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</si>
  <si>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</si>
  <si>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</si>
  <si>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</si>
  <si>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</si>
  <si>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</si>
  <si>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</si>
  <si>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</si>
  <si>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</si>
  <si>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</si>
  <si>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</si>
  <si>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</si>
  <si>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</si>
  <si>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</si>
  <si>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</si>
  <si>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</si>
  <si>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</si>
  <si>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</si>
  <si>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</si>
  <si>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</si>
  <si>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</si>
  <si>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</si>
  <si>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</si>
  <si>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</si>
  <si>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</si>
  <si>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</si>
  <si>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</si>
  <si>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</si>
  <si>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</si>
  <si>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</si>
  <si>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</si>
  <si>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</si>
  <si>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</si>
  <si>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</si>
  <si>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</si>
  <si>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</si>
  <si>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</si>
  <si>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</si>
  <si>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</si>
  <si>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</si>
  <si>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</si>
  <si>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</si>
  <si>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</si>
  <si>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</si>
  <si>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</si>
  <si>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</si>
  <si>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</si>
  <si>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</si>
  <si>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</si>
  <si>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</si>
  <si>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</si>
  <si>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</si>
  <si>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</si>
  <si>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</si>
  <si>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</si>
  <si>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</si>
  <si>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</si>
  <si>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</si>
  <si>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</si>
  <si>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</si>
  <si>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</si>
  <si>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</si>
  <si>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</si>
  <si>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</si>
  <si>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</si>
  <si>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</si>
  <si>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</si>
  <si>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</si>
  <si>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</si>
  <si>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</si>
  <si>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</si>
  <si>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</si>
  <si>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</si>
  <si>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</si>
  <si>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</si>
  <si>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</si>
  <si>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</si>
  <si>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</si>
  <si>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</si>
  <si>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</si>
  <si>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</si>
  <si>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</si>
  <si>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</si>
  <si>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</si>
  <si>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</si>
  <si>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</si>
  <si>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</si>
  <si>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</si>
  <si>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</si>
  <si>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</si>
  <si>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</si>
  <si>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</si>
  <si>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</si>
  <si>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</si>
  <si>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</si>
  <si>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</si>
  <si>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</si>
  <si>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</si>
  <si>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</si>
  <si>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</si>
  <si>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</si>
  <si>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</si>
  <si>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</si>
  <si>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</si>
  <si>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</si>
  <si>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</si>
  <si>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</si>
  <si>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</si>
  <si>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</si>
  <si>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</si>
  <si>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</si>
  <si>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</si>
  <si>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</si>
  <si>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</si>
  <si>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</si>
  <si>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</si>
  <si>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</si>
  <si>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</si>
  <si>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</si>
  <si>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</si>
  <si>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</si>
  <si>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</si>
  <si>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</si>
  <si>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</si>
  <si>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</si>
  <si>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</si>
  <si>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</si>
  <si>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</si>
  <si>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</si>
  <si>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</si>
  <si>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</si>
  <si>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</si>
  <si>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</si>
  <si>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</si>
  <si>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</si>
  <si>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</si>
  <si>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</si>
  <si>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</si>
  <si>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</si>
  <si>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</si>
  <si>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</si>
  <si>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</si>
  <si>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</si>
  <si>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</si>
  <si>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</si>
  <si>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</si>
  <si>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</si>
  <si>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</si>
  <si>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</si>
  <si>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</si>
  <si>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</si>
  <si>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</si>
  <si>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</si>
  <si>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</si>
  <si>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</si>
  <si>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</si>
  <si>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</si>
  <si>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</si>
  <si>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</si>
  <si>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</si>
  <si>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</si>
  <si>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</si>
  <si>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</si>
  <si>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</si>
  <si>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</si>
  <si>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</si>
  <si>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</si>
  <si>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</si>
  <si>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</si>
  <si>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</si>
  <si>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</si>
  <si>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</si>
  <si>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</si>
  <si>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</si>
  <si>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</si>
  <si>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</si>
  <si>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</si>
  <si>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</si>
  <si>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</si>
  <si>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</si>
  <si>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</si>
  <si>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</si>
  <si>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</si>
  <si>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</si>
  <si>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</si>
  <si>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</si>
  <si>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</si>
  <si>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</si>
  <si>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</si>
  <si>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</si>
  <si>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</si>
  <si>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</si>
  <si>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</si>
  <si>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</si>
  <si>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</si>
  <si>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</si>
  <si>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</si>
  <si>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</si>
  <si>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</si>
  <si>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</si>
  <si>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</si>
  <si>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</si>
  <si>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</si>
  <si>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</si>
  <si>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</si>
  <si>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</si>
  <si>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</si>
  <si>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</si>
  <si>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</si>
  <si>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</si>
  <si>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</si>
  <si>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</si>
  <si>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</si>
  <si>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</si>
  <si>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</si>
  <si>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</si>
  <si>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</si>
  <si>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</si>
  <si>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</si>
  <si>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</si>
  <si>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</si>
  <si>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</si>
  <si>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</si>
  <si>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</si>
  <si>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</si>
  <si>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</si>
  <si>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</si>
  <si>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</si>
  <si>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</si>
  <si>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</si>
  <si>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</si>
  <si>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</si>
  <si>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</si>
  <si>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</si>
  <si>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</si>
  <si>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</si>
  <si>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</si>
  <si>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</si>
  <si>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</si>
  <si>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</si>
  <si>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</si>
  <si>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</si>
  <si>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</si>
  <si>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</si>
  <si>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</si>
  <si>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</si>
  <si>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</si>
  <si>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</si>
  <si>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</si>
  <si>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</si>
  <si>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</si>
  <si>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</si>
  <si>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</si>
  <si>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</si>
  <si>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</si>
  <si>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</si>
  <si>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</si>
  <si>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</si>
  <si>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</si>
  <si>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</si>
  <si>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</si>
  <si>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</si>
  <si>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</si>
  <si>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</si>
  <si>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</si>
  <si>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</si>
  <si>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</si>
  <si>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</si>
  <si>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</si>
  <si>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</si>
  <si>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</si>
  <si>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</si>
  <si>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</si>
  <si>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</si>
  <si>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</si>
  <si>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</si>
  <si>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</si>
  <si>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</si>
  <si>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</si>
  <si>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</si>
  <si>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</si>
  <si>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</si>
  <si>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</si>
  <si>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</si>
  <si>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</si>
  <si>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</si>
  <si>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</si>
  <si>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</si>
  <si>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</si>
  <si>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</si>
  <si>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</si>
  <si>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</si>
  <si>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</si>
  <si>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</si>
  <si>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</si>
  <si>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</si>
  <si>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</si>
  <si>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</si>
  <si>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</si>
  <si>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</si>
  <si>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</si>
  <si>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</si>
  <si>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</si>
  <si>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</si>
  <si>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</si>
  <si>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</si>
  <si>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</si>
  <si>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</si>
  <si>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</si>
  <si>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</si>
  <si>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</si>
  <si>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</si>
  <si>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</si>
  <si>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</si>
  <si>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</si>
  <si>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</si>
  <si>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</si>
  <si>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</si>
  <si>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</si>
  <si>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</si>
  <si>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</si>
  <si>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</si>
  <si>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</si>
  <si>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</si>
  <si>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</si>
  <si>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</si>
  <si>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</si>
  <si>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</si>
  <si>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</si>
  <si>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</si>
  <si>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</si>
  <si>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</si>
  <si>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</si>
  <si>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</si>
  <si>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</si>
  <si>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</si>
  <si>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</si>
  <si>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</si>
  <si>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</si>
  <si>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</si>
  <si>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</si>
  <si>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</si>
  <si>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</si>
  <si>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</si>
  <si>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</si>
  <si>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</si>
  <si>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</si>
  <si>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</si>
  <si>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</si>
  <si>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</si>
  <si>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</si>
  <si>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</si>
  <si>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</si>
  <si>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</si>
  <si>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</si>
  <si>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</si>
  <si>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</si>
  <si>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</si>
  <si>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</si>
  <si>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</si>
  <si>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</si>
  <si>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</si>
  <si>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</si>
  <si>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</si>
  <si>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</si>
  <si>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</si>
  <si>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</si>
  <si>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</si>
  <si>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</si>
  <si>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</si>
  <si>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</si>
  <si>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</si>
  <si>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</si>
  <si>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</si>
  <si>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</si>
  <si>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</si>
  <si>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</si>
  <si>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</si>
  <si>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</si>
  <si>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</si>
  <si>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</si>
  <si>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</si>
  <si>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</si>
  <si>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</si>
  <si>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</si>
  <si>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</si>
  <si>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</si>
  <si>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</si>
  <si>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</si>
  <si>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</si>
  <si>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</si>
  <si>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</si>
  <si>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</si>
  <si>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</si>
  <si>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</si>
  <si>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</si>
  <si>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</si>
  <si>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</si>
  <si>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</si>
  <si>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</si>
  <si>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</si>
  <si>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</si>
  <si>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</si>
  <si>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</si>
  <si>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</si>
  <si>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</si>
  <si>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</si>
  <si>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</si>
  <si>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</si>
  <si>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</si>
  <si>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</si>
  <si>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</si>
  <si>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</si>
  <si>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</si>
  <si>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</si>
  <si>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</si>
  <si>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</si>
  <si>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</si>
  <si>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</si>
  <si>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</si>
  <si>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</si>
  <si>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</si>
  <si>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</si>
  <si>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</si>
  <si>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</si>
  <si>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</si>
  <si>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</si>
  <si>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</si>
  <si>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</si>
  <si>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</si>
  <si>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</si>
  <si>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</si>
  <si>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</si>
  <si>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</si>
  <si>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</si>
  <si>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</si>
  <si>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</si>
  <si>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</si>
  <si>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</si>
  <si>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</si>
  <si>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</si>
  <si>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</si>
  <si>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</si>
  <si>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</si>
  <si>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</si>
  <si>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</si>
  <si>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</si>
  <si>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</si>
  <si>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</si>
  <si>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</si>
  <si>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</si>
  <si>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</si>
  <si>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</si>
  <si>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</si>
  <si>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</si>
  <si>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</si>
  <si>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</si>
  <si>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</si>
  <si>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</si>
  <si>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</si>
  <si>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</si>
  <si>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</si>
  <si>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</si>
  <si>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</si>
  <si>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</si>
  <si>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</si>
  <si>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</si>
  <si>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</si>
  <si>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</si>
  <si>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</si>
  <si>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</si>
  <si>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</si>
  <si>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</si>
  <si>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</si>
  <si>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</si>
  <si>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</si>
  <si>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</si>
  <si>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</si>
  <si>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</si>
  <si>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</si>
  <si>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</si>
  <si>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</si>
  <si>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</si>
  <si>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</si>
  <si>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</si>
  <si>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</si>
  <si>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</si>
  <si>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</si>
  <si>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</si>
  <si>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</si>
  <si>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</si>
  <si>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</si>
  <si>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</si>
  <si>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</si>
  <si>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</si>
  <si>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</si>
  <si>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</si>
  <si>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</si>
  <si>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</si>
  <si>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</si>
  <si>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</si>
  <si>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</si>
  <si>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</si>
  <si>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</si>
  <si>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</si>
  <si>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</si>
  <si>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</si>
  <si>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</si>
  <si>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</si>
  <si>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</si>
  <si>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</si>
  <si>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</si>
  <si>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</si>
  <si>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</si>
  <si>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</si>
  <si>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</si>
  <si>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</si>
  <si>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</si>
  <si>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</si>
  <si>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</si>
  <si>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</si>
  <si>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</si>
  <si>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</si>
  <si>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</si>
  <si>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</si>
  <si>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</si>
  <si>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</si>
  <si>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</si>
  <si>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</si>
  <si>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</si>
  <si>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</si>
  <si>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</si>
  <si>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</si>
  <si>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</si>
  <si>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</si>
  <si>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</si>
  <si>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</si>
  <si>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</si>
  <si>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</si>
  <si>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</si>
  <si>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</si>
  <si>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</si>
  <si>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</si>
  <si>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</si>
  <si>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</si>
  <si>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</si>
  <si>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</si>
  <si>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</si>
  <si>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</si>
  <si>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</si>
  <si>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</si>
  <si>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</si>
  <si>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</si>
  <si>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</si>
  <si>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</si>
  <si>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</si>
  <si>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</si>
  <si>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</si>
  <si>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</si>
  <si>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</si>
  <si>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</si>
  <si>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</si>
  <si>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</si>
  <si>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</si>
  <si>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</si>
  <si>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</si>
  <si>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</si>
  <si>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</si>
  <si>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</si>
  <si>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</si>
  <si>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</si>
  <si>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</si>
  <si>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</si>
  <si>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</si>
  <si>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</si>
  <si>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</si>
  <si>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</si>
  <si>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</si>
  <si>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</si>
  <si>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</si>
  <si>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</si>
  <si>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</si>
  <si>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</si>
  <si>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</si>
  <si>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</si>
  <si>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</si>
  <si>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</si>
  <si>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</si>
  <si>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</si>
  <si>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</si>
  <si>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</si>
  <si>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</si>
  <si>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</si>
  <si>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</si>
  <si>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</si>
  <si>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</si>
  <si>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</si>
  <si>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</si>
  <si>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</si>
  <si>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</si>
  <si>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</si>
  <si>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</si>
  <si>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</si>
  <si>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</si>
  <si>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</si>
  <si>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</si>
  <si>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</si>
  <si>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</si>
  <si>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</si>
  <si>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</si>
  <si>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</si>
  <si>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</si>
  <si>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</si>
  <si>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</si>
  <si>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</si>
  <si>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</si>
  <si>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</si>
  <si>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</si>
  <si>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</si>
  <si>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</si>
  <si>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</si>
  <si>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</si>
  <si>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</si>
  <si>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</si>
  <si>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</si>
  <si>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</si>
  <si>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</si>
  <si>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</si>
  <si>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</si>
  <si>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</si>
  <si>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</si>
  <si>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</si>
  <si>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</si>
  <si>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</si>
  <si>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</si>
  <si>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</si>
  <si>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</si>
  <si>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</si>
  <si>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</si>
  <si>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</si>
  <si>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</si>
  <si>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</si>
  <si>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</si>
  <si>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</si>
  <si>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</si>
  <si>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</si>
  <si>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</si>
  <si>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</si>
  <si>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</si>
  <si>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</si>
  <si>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</si>
  <si>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</si>
  <si>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</si>
  <si>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</si>
  <si>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</si>
  <si>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</si>
  <si>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</si>
  <si>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</si>
  <si>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</si>
  <si>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</si>
  <si>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</si>
  <si>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</si>
  <si>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</si>
  <si>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</si>
  <si>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</si>
  <si>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</si>
  <si>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</si>
  <si>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</si>
  <si>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</si>
  <si>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</si>
  <si>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</si>
  <si>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</si>
  <si>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</si>
  <si>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</si>
  <si>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</si>
  <si>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</si>
  <si>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</si>
  <si>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</si>
  <si>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</si>
  <si>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</si>
  <si>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</si>
  <si>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</si>
  <si>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</si>
  <si>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</si>
  <si>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</si>
  <si>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</si>
  <si>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</si>
  <si>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</si>
  <si>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</si>
  <si>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</si>
  <si>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</si>
  <si>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</si>
  <si>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</si>
  <si>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</si>
  <si>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</si>
  <si>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</si>
  <si>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</si>
  <si>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</si>
  <si>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</si>
  <si>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</si>
  <si>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</si>
  <si>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</si>
  <si>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</si>
  <si>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</si>
  <si>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</si>
  <si>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</si>
  <si>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</si>
  <si>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</si>
  <si>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</si>
  <si>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</si>
  <si>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</si>
  <si>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</si>
  <si>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</si>
  <si>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</si>
  <si>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</si>
  <si>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</si>
  <si>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</si>
  <si>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</si>
  <si>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</si>
  <si>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</si>
  <si>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</si>
  <si>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</si>
  <si>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</si>
  <si>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</si>
  <si>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</si>
  <si>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</si>
  <si>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</si>
  <si>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</si>
  <si>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</si>
  <si>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</si>
  <si>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</si>
  <si>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</si>
  <si>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</si>
  <si>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</si>
  <si>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</si>
  <si>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</si>
  <si>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</si>
  <si>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</si>
  <si>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</si>
  <si>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</si>
  <si>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</si>
  <si>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</si>
  <si>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</si>
  <si>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</si>
  <si>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</si>
  <si>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</si>
  <si>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</si>
  <si>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</si>
  <si>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</si>
  <si>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</si>
  <si>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</si>
  <si>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</si>
  <si>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</si>
  <si>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</si>
  <si>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</si>
  <si>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</si>
  <si>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</si>
  <si>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</si>
  <si>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</si>
  <si>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</si>
  <si>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</si>
  <si>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</si>
  <si>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</si>
  <si>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</si>
  <si>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</si>
  <si>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</si>
  <si>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</si>
  <si>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</si>
  <si>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</si>
  <si>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</si>
  <si>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</si>
  <si>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</si>
  <si>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</si>
  <si>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</si>
  <si>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</si>
  <si>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</si>
  <si>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</si>
  <si>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</si>
  <si>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</si>
  <si>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</si>
  <si>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</si>
  <si>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</si>
  <si>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</si>
  <si>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</si>
  <si>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</si>
  <si>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</si>
  <si>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</si>
  <si>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</si>
  <si>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</si>
  <si>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</si>
  <si>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</si>
  <si>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</si>
  <si>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</si>
  <si>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</si>
  <si>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</si>
  <si>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</si>
  <si>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</si>
  <si>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</si>
  <si>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</si>
  <si>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</si>
  <si>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</si>
  <si>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</si>
  <si>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</si>
  <si>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</si>
  <si>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</si>
  <si>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</si>
  <si>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</si>
  <si>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</si>
  <si>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</si>
  <si>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</si>
  <si>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</si>
  <si>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</si>
  <si>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</si>
  <si>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</si>
  <si>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</si>
  <si>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</si>
  <si>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</si>
  <si>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</si>
  <si>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</si>
  <si>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</si>
  <si>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</si>
  <si>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</si>
  <si>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</si>
  <si>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</si>
  <si>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</si>
  <si>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</si>
  <si>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</si>
  <si>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</si>
  <si>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</si>
  <si>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</si>
  <si>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</si>
  <si>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</si>
  <si>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</si>
  <si>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</si>
  <si>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</si>
  <si>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</si>
  <si>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</si>
  <si>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</si>
  <si>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</si>
  <si>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</si>
  <si>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</si>
  <si>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</si>
  <si>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</si>
  <si>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</si>
  <si>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</si>
  <si>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</si>
  <si>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</si>
  <si>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</si>
  <si>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</si>
  <si>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</si>
  <si>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</si>
  <si>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</si>
  <si>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</si>
  <si>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</si>
  <si>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</si>
  <si>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</si>
  <si>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</si>
  <si>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</si>
  <si>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</si>
  <si>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</si>
  <si>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</si>
  <si>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</si>
  <si>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</si>
  <si>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</si>
  <si>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</si>
  <si>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</si>
  <si>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</si>
  <si>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</si>
  <si>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</si>
  <si>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</si>
  <si>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</si>
  <si>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</si>
  <si>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</si>
  <si>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</si>
  <si>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</si>
  <si>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</si>
  <si>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</si>
  <si>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</si>
  <si>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</si>
  <si>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</si>
  <si>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</si>
  <si>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</si>
  <si>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</si>
  <si>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</si>
  <si>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</si>
  <si>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</si>
  <si>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</si>
  <si>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</si>
  <si>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</si>
  <si>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</si>
  <si>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</si>
  <si>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</si>
  <si>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</si>
  <si>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</si>
  <si>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</si>
  <si>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</si>
  <si>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</si>
  <si>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</si>
  <si>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</si>
  <si>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</si>
  <si>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</si>
  <si>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</si>
  <si>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</si>
  <si>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</si>
  <si>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</si>
  <si>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</si>
  <si>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</si>
  <si>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</si>
  <si>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</si>
  <si>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</si>
  <si>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</si>
  <si>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</si>
  <si>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</si>
  <si>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</si>
  <si>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</si>
  <si>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</si>
  <si>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</si>
  <si>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</si>
  <si>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</si>
  <si>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</si>
  <si>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</si>
  <si>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</si>
  <si>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</si>
  <si>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</si>
  <si>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</si>
  <si>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</si>
  <si>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</si>
  <si>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</si>
  <si>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</si>
  <si>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</si>
  <si>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</si>
  <si>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</si>
  <si>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</si>
  <si>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</si>
  <si>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</si>
  <si>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</si>
  <si>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</si>
  <si>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</si>
  <si>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</si>
  <si>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</si>
  <si>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</si>
  <si>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</si>
  <si>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</si>
  <si>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</si>
  <si>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</si>
  <si>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</si>
  <si>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</si>
  <si>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</si>
  <si>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</si>
  <si>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</si>
  <si>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</si>
  <si>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</si>
  <si>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</si>
  <si>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</si>
  <si>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</si>
  <si>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</si>
  <si>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</si>
  <si>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</si>
  <si>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</si>
  <si>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</si>
  <si>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</si>
  <si>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</si>
  <si>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</si>
  <si>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</si>
  <si>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</si>
  <si>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</si>
  <si>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</si>
  <si>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</si>
  <si>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</si>
  <si>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</si>
  <si>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</si>
  <si>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</si>
  <si>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</si>
  <si>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</si>
  <si>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</si>
  <si>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</si>
  <si>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</si>
  <si>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</si>
  <si>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</si>
  <si>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</si>
  <si>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</si>
  <si>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</si>
  <si>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</si>
  <si>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</si>
  <si>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</si>
  <si>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</si>
  <si>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</si>
  <si>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</si>
  <si>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</si>
  <si>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</si>
  <si>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</si>
  <si>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</si>
  <si>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</si>
  <si>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</si>
  <si>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</si>
  <si>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</si>
  <si>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</si>
  <si>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</si>
  <si>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</si>
  <si>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</si>
  <si>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</si>
  <si>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</si>
  <si>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</si>
  <si>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</si>
  <si>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</si>
  <si>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</si>
  <si>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</si>
  <si>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</si>
  <si>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</si>
  <si>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</si>
  <si>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</si>
  <si>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</si>
  <si>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</si>
  <si>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</si>
  <si>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</si>
  <si>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</si>
  <si>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</si>
  <si>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</si>
  <si>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</si>
  <si>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</si>
  <si>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</si>
  <si>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</si>
  <si>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</si>
  <si>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</si>
  <si>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</si>
  <si>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</si>
  <si>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</si>
  <si>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</si>
  <si>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</si>
  <si>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</si>
  <si>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</si>
  <si>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</si>
  <si>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</si>
  <si>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</si>
  <si>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</si>
  <si>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</si>
  <si>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</si>
  <si>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</si>
  <si>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</si>
  <si>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</si>
  <si>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</si>
  <si>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</si>
  <si>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</si>
  <si>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</si>
  <si>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</si>
  <si>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</si>
  <si>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</si>
  <si>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</si>
  <si>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</si>
  <si>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</si>
  <si>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</si>
  <si>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</si>
  <si>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</si>
  <si>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</si>
  <si>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</si>
  <si>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</si>
  <si>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</si>
  <si>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</si>
  <si>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</si>
  <si>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</si>
  <si>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</si>
  <si>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</si>
  <si>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</si>
  <si>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</si>
  <si>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</si>
  <si>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</si>
  <si>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</si>
  <si>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</si>
  <si>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</si>
  <si>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</si>
  <si>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</si>
  <si>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</si>
  <si>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</si>
  <si>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</si>
  <si>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</si>
  <si>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</si>
  <si>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</si>
  <si>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</si>
  <si>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</si>
  <si>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</si>
  <si>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</si>
  <si>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</si>
  <si>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</si>
  <si>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</si>
  <si>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</si>
  <si>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</si>
  <si>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</si>
  <si>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</si>
  <si>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</si>
  <si>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</si>
  <si>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</si>
  <si>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</si>
  <si>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</si>
  <si>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</si>
  <si>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</si>
  <si>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</si>
  <si>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</si>
  <si>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</si>
  <si>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</si>
  <si>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</si>
  <si>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</si>
  <si>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</si>
  <si>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</si>
  <si>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</si>
  <si>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</si>
  <si>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</si>
  <si>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</si>
  <si>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</si>
  <si>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</si>
  <si>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</si>
  <si>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</si>
  <si>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</si>
  <si>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</si>
  <si>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</si>
  <si>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</si>
  <si>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</si>
  <si>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</si>
  <si>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</si>
  <si>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</si>
  <si>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</si>
  <si>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</si>
  <si>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</si>
  <si>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</si>
  <si>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</si>
  <si>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</si>
  <si>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</si>
  <si>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</si>
  <si>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</si>
  <si>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</si>
  <si>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</si>
  <si>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</si>
  <si>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</si>
  <si>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</si>
  <si>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</si>
  <si>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</si>
  <si>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</si>
  <si>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</si>
  <si>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</si>
  <si>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</si>
  <si>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</si>
  <si>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</si>
  <si>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</si>
  <si>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</si>
  <si>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</si>
  <si>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</si>
  <si>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</si>
  <si>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</si>
  <si>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</si>
  <si>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</si>
  <si>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</si>
  <si>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</si>
  <si>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</si>
  <si>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</si>
  <si>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</si>
  <si>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</si>
  <si>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</si>
  <si>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</si>
  <si>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</si>
  <si>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</si>
  <si>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</si>
  <si>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</si>
  <si>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</si>
  <si>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</si>
  <si>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</si>
  <si>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</si>
  <si>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</si>
  <si>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</si>
  <si>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</si>
  <si>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</si>
  <si>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</si>
  <si>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</si>
  <si>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</si>
  <si>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</si>
  <si>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</si>
  <si>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</si>
  <si>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</si>
  <si>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</si>
  <si>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</si>
  <si>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</si>
  <si>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</si>
  <si>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</si>
  <si>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</si>
  <si>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</si>
  <si>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</si>
  <si>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</si>
  <si>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</si>
  <si>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</si>
  <si>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</si>
  <si>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</si>
  <si>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</si>
  <si>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</si>
  <si>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</si>
  <si>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</si>
  <si>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</si>
  <si>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</si>
  <si>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</si>
  <si>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</si>
  <si>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</si>
  <si>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</si>
  <si>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</si>
  <si>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</si>
  <si>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</si>
  <si>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</si>
  <si>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</si>
  <si>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</si>
  <si>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</si>
  <si>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</si>
  <si>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</si>
  <si>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</si>
  <si>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</si>
  <si>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</si>
  <si>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</si>
  <si>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</si>
  <si>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</si>
  <si>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</si>
  <si>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</si>
  <si>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</si>
  <si>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</si>
  <si>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</si>
  <si>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</si>
  <si>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</si>
  <si>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</si>
  <si>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</si>
  <si>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</si>
  <si>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</si>
  <si>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</si>
  <si>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</si>
  <si>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</si>
  <si>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</si>
  <si>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</si>
  <si>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</si>
  <si>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</si>
  <si>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</si>
  <si>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</si>
  <si>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</si>
  <si>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</si>
  <si>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</si>
  <si>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</si>
  <si>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</si>
  <si>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</si>
  <si>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</si>
  <si>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</si>
  <si>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</si>
  <si>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</si>
  <si>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</si>
  <si>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</si>
  <si>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</si>
  <si>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</si>
  <si>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</si>
  <si>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</si>
  <si>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</si>
  <si>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</si>
  <si>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</si>
  <si>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</si>
  <si>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</si>
  <si>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</si>
  <si>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</si>
  <si>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</si>
  <si>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</si>
  <si>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</si>
  <si>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</si>
  <si>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</si>
  <si>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</si>
  <si>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</si>
  <si>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</si>
  <si>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</si>
  <si>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</si>
  <si>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</si>
  <si>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</si>
  <si>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</si>
  <si>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</si>
  <si>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</si>
  <si>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</si>
  <si>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</si>
  <si>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</si>
  <si>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</si>
  <si>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</si>
  <si>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</si>
  <si>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</si>
  <si>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</si>
  <si>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</si>
  <si>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</si>
  <si>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</si>
  <si>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</si>
  <si>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</si>
  <si>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</si>
  <si>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</si>
  <si>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</si>
  <si>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</si>
  <si>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</si>
  <si>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</si>
  <si>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</si>
  <si>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</si>
  <si>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</si>
  <si>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</si>
  <si>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</si>
  <si>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</si>
  <si>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</si>
  <si>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</si>
  <si>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</si>
  <si>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</si>
  <si>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</si>
  <si>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</si>
  <si>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</si>
  <si>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</si>
  <si>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</si>
  <si>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</si>
  <si>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</si>
  <si>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</si>
  <si>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</si>
  <si>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</si>
  <si>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</si>
  <si>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</si>
  <si>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</si>
  <si>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</si>
  <si>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</si>
  <si>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</si>
  <si>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</si>
  <si>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</si>
  <si>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</si>
  <si>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</si>
  <si>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</si>
  <si>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</si>
  <si>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</si>
  <si>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</si>
  <si>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</si>
  <si>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</si>
  <si>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</si>
  <si>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</si>
  <si>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</si>
  <si>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</si>
  <si>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</si>
  <si>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</si>
  <si>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</si>
  <si>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</si>
  <si>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</si>
  <si>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</si>
  <si>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</si>
  <si>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</si>
  <si>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</si>
  <si>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</si>
  <si>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</si>
  <si>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</si>
  <si>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</si>
  <si>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</si>
  <si>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</si>
  <si>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</si>
  <si>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</si>
  <si>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</si>
  <si>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</si>
  <si>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</si>
  <si>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</si>
  <si>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</si>
  <si>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</si>
  <si>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</si>
  <si>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</si>
  <si>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</si>
  <si>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</si>
  <si>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</si>
  <si>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</si>
  <si>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</si>
  <si>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</si>
  <si>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</si>
  <si>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</si>
  <si>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</si>
  <si>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</si>
  <si>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</si>
  <si>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</si>
  <si>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</si>
  <si>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</si>
  <si>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</si>
  <si>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</si>
  <si>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</si>
  <si>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</si>
  <si>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</si>
  <si>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</si>
  <si>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</si>
  <si>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</si>
  <si>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</si>
  <si>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</si>
  <si>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</si>
  <si>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</si>
  <si>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</si>
  <si>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</si>
  <si>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</si>
  <si>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</si>
  <si>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</si>
  <si>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</si>
  <si>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</si>
  <si>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</si>
  <si>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</si>
  <si>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</si>
  <si>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</si>
  <si>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</si>
  <si>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</si>
  <si>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</si>
  <si>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</si>
  <si>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</si>
  <si>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</si>
  <si>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</si>
  <si>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</si>
  <si>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</si>
  <si>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</si>
  <si>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</si>
  <si>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</si>
  <si>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</si>
  <si>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</si>
  <si>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</si>
  <si>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</si>
  <si>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</si>
  <si>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</si>
  <si>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</si>
  <si>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</si>
  <si>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</si>
  <si>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</si>
  <si>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</si>
  <si>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</si>
  <si>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</si>
  <si>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</si>
  <si>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</si>
  <si>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</si>
  <si>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</si>
  <si>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</si>
  <si>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</si>
  <si>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</si>
  <si>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</si>
  <si>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</si>
  <si>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</si>
  <si>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</si>
  <si>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</si>
  <si>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</si>
  <si>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</si>
  <si>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</si>
  <si>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</si>
  <si>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</si>
  <si>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</si>
  <si>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</si>
  <si>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</si>
  <si>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</si>
  <si>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</si>
  <si>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</si>
  <si>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</si>
  <si>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</si>
  <si>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</si>
  <si>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</si>
  <si>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</si>
  <si>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</si>
  <si>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</si>
  <si>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</si>
  <si>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</si>
  <si>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</si>
  <si>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</si>
  <si>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</si>
  <si>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</si>
  <si>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</si>
  <si>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</si>
  <si>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</si>
  <si>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</si>
  <si>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</si>
  <si>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</si>
  <si>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</si>
  <si>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</si>
  <si>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</si>
  <si>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</si>
  <si>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</si>
  <si>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</si>
  <si>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</si>
  <si>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</si>
  <si>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</si>
  <si>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</si>
  <si>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</si>
  <si>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</si>
  <si>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</si>
  <si>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</si>
  <si>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</si>
  <si>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</si>
  <si>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</si>
  <si>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</si>
  <si>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</si>
  <si>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</si>
  <si>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</si>
  <si>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</si>
  <si>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</si>
  <si>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</si>
  <si>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</si>
  <si>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</si>
  <si>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</si>
  <si>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</si>
  <si>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</si>
  <si>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</si>
  <si>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</si>
  <si>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</si>
  <si>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</si>
  <si>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</si>
  <si>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</si>
  <si>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</si>
  <si>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</si>
  <si>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</si>
  <si>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</si>
  <si>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</si>
  <si>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</si>
  <si>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</si>
  <si>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</si>
  <si>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</si>
  <si>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</si>
  <si>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</si>
  <si>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</si>
  <si>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</si>
  <si>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</si>
  <si>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</si>
  <si>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</si>
  <si>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</si>
  <si>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</si>
  <si>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</si>
  <si>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</si>
  <si>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</si>
  <si>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</si>
  <si>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</si>
  <si>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</si>
  <si>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</si>
  <si>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</si>
  <si>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</si>
  <si>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</si>
  <si>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</si>
  <si>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</si>
  <si>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</si>
  <si>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</si>
  <si>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</si>
  <si>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</si>
  <si>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</si>
  <si>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</si>
  <si>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</si>
  <si>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</si>
  <si>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</si>
  <si>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</si>
  <si>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</si>
  <si>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</si>
  <si>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</si>
  <si>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</si>
  <si>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</si>
  <si>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</si>
  <si>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</si>
  <si>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</si>
  <si>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</si>
  <si>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</si>
  <si>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</si>
  <si>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</si>
  <si>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</si>
  <si>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</si>
  <si>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</si>
  <si>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</si>
  <si>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</si>
  <si>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</si>
  <si>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</si>
  <si>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</si>
  <si>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</si>
  <si>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</si>
  <si>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</si>
  <si>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</si>
  <si>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</si>
  <si>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</si>
  <si>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</si>
  <si>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</si>
  <si>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</si>
  <si>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</si>
  <si>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</si>
  <si>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</si>
  <si>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</si>
  <si>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</si>
  <si>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</si>
  <si>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</si>
  <si>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</si>
  <si>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</si>
  <si>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</si>
  <si>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</si>
  <si>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</si>
  <si>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</si>
  <si>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</si>
  <si>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</si>
  <si>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</si>
  <si>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</si>
  <si>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</si>
  <si>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</si>
  <si>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</si>
  <si>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</si>
  <si>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</si>
  <si>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</si>
  <si>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</si>
  <si>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</si>
  <si>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</si>
  <si>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</si>
  <si>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</si>
  <si>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</si>
  <si>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</si>
  <si>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</si>
  <si>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</si>
  <si>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</si>
  <si>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</si>
  <si>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</si>
  <si>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</si>
  <si>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</si>
  <si>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</si>
  <si>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</si>
  <si>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</si>
  <si>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</si>
  <si>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</si>
  <si>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</si>
  <si>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</si>
  <si>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</si>
  <si>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</si>
  <si>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</si>
  <si>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</si>
  <si>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</si>
  <si>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</si>
  <si>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</si>
  <si>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</si>
  <si>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</si>
  <si>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</si>
  <si>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</si>
  <si>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</si>
  <si>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</si>
  <si>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</si>
  <si>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</si>
  <si>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</si>
  <si>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</si>
  <si>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</si>
  <si>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</si>
  <si>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</si>
  <si>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</si>
  <si>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</si>
  <si>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</si>
  <si>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</si>
  <si>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</si>
  <si>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</si>
  <si>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</si>
  <si>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</si>
  <si>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</si>
  <si>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</si>
  <si>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</si>
  <si>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</si>
  <si>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</si>
  <si>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</si>
  <si>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</si>
  <si>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</si>
  <si>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</si>
  <si>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</si>
  <si>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</si>
  <si>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</si>
  <si>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</si>
  <si>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</si>
  <si>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</si>
  <si>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</si>
  <si>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</si>
  <si>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</si>
  <si>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</si>
  <si>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</si>
  <si>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</si>
  <si>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</si>
  <si>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</si>
  <si>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</si>
  <si>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</si>
  <si>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</si>
  <si>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</si>
  <si>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</si>
  <si>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</si>
  <si>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</si>
  <si>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</si>
  <si>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</si>
  <si>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</si>
  <si>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</si>
  <si>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</si>
  <si>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</si>
  <si>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</si>
  <si>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</si>
  <si>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</si>
  <si>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</si>
  <si>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</si>
  <si>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</si>
  <si>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</si>
  <si>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</si>
  <si>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</si>
  <si>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</si>
  <si>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</si>
  <si>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</si>
  <si>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</si>
  <si>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</si>
  <si>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</si>
  <si>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</si>
  <si>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</si>
  <si>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</si>
  <si>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</si>
  <si>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</si>
  <si>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</si>
  <si>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</si>
  <si>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</si>
  <si>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</si>
  <si>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</si>
  <si>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</si>
  <si>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</si>
  <si>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</si>
  <si>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</si>
  <si>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</si>
  <si>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</si>
  <si>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</si>
  <si>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</si>
  <si>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</si>
  <si>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</si>
  <si>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</si>
  <si>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</si>
  <si>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</si>
  <si>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</si>
  <si>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</si>
  <si>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</si>
  <si>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</si>
  <si>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</si>
  <si>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</si>
  <si>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</si>
  <si>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</si>
  <si>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</si>
  <si>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</si>
  <si>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</si>
  <si>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</si>
  <si>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</si>
  <si>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</si>
  <si>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</si>
  <si>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</si>
  <si>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</si>
  <si>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</si>
  <si>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</si>
  <si>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</si>
  <si>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</si>
  <si>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</si>
  <si>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</si>
  <si>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</si>
  <si>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</si>
  <si>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</si>
  <si>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</si>
  <si>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</si>
  <si>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</si>
  <si>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</si>
  <si>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</si>
  <si>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</si>
  <si>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</si>
  <si>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</si>
  <si>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</si>
  <si>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</si>
  <si>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</si>
  <si>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</si>
  <si>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</si>
  <si>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</si>
  <si>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</si>
  <si>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</si>
  <si>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</si>
  <si>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</si>
  <si>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</si>
  <si>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</si>
  <si>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</si>
  <si>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</si>
  <si>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</si>
  <si>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</si>
  <si>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</si>
  <si>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</si>
  <si>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</si>
  <si>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</si>
  <si>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</si>
  <si>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</si>
  <si>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</si>
  <si>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</si>
  <si>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</si>
  <si>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</si>
  <si>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</si>
  <si>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</si>
  <si>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</si>
  <si>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</si>
  <si>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</si>
  <si>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</si>
  <si>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</si>
  <si>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</si>
  <si>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</si>
  <si>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</si>
  <si>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</si>
  <si>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</si>
  <si>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</si>
  <si>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</si>
  <si>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</si>
  <si>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</si>
  <si>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</si>
  <si>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</si>
  <si>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</si>
  <si>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</si>
  <si>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</si>
  <si>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</si>
  <si>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</si>
  <si>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</si>
  <si>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</si>
  <si>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</si>
  <si>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</si>
  <si>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</si>
  <si>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</si>
  <si>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</si>
  <si>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</si>
  <si>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</si>
  <si>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</si>
  <si>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</si>
  <si>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</si>
  <si>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</si>
  <si>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</si>
  <si>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</si>
  <si>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</si>
  <si>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</si>
  <si>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</si>
  <si>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</si>
  <si>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</si>
  <si>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</si>
  <si>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</si>
  <si>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</si>
  <si>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</si>
  <si>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</si>
  <si>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</si>
  <si>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</si>
  <si>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</si>
  <si>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</si>
  <si>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</si>
  <si>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</si>
  <si>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</si>
  <si>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</si>
  <si>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</si>
  <si>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</si>
  <si>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</si>
  <si>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</si>
  <si>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</si>
  <si>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</si>
  <si>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</si>
  <si>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</si>
  <si>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</si>
  <si>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</si>
  <si>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</si>
  <si>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</si>
  <si>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</si>
  <si>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</si>
  <si>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</si>
  <si>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</si>
  <si>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</si>
  <si>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</si>
  <si>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</si>
  <si>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</si>
  <si>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</si>
  <si>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</si>
  <si>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</si>
  <si>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</si>
  <si>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</si>
  <si>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</si>
  <si>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</si>
  <si>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</si>
  <si>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</si>
  <si>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</si>
  <si>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</si>
  <si>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</si>
  <si>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</si>
  <si>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</si>
  <si>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</si>
  <si>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</si>
  <si>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</si>
  <si>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</si>
  <si>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</si>
  <si>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</si>
  <si>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</si>
  <si>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</si>
  <si>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</si>
  <si>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</si>
  <si>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</si>
  <si>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</si>
  <si>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</si>
  <si>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</si>
  <si>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</si>
  <si>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</si>
  <si>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</si>
  <si>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</si>
  <si>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</si>
  <si>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</si>
  <si>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</si>
  <si>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</si>
  <si>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</si>
  <si>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</si>
  <si>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</si>
  <si>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</si>
  <si>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</si>
  <si>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</si>
  <si>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</si>
  <si>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</si>
  <si>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</si>
  <si>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</si>
  <si>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</si>
  <si>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</si>
  <si>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</si>
  <si>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</si>
  <si>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</si>
  <si>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</si>
  <si>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</si>
  <si>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</si>
  <si>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</si>
  <si>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</si>
  <si>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</si>
  <si>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</si>
  <si>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</si>
  <si>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</si>
  <si>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</si>
  <si>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</si>
  <si>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</si>
  <si>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</si>
  <si>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</si>
  <si>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</si>
  <si>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</si>
  <si>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</si>
  <si>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</si>
  <si>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</si>
  <si>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</si>
  <si>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</si>
  <si>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</si>
  <si>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</si>
  <si>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</si>
  <si>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</si>
  <si>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</si>
  <si>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</si>
  <si>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</si>
  <si>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</si>
  <si>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</si>
  <si>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</si>
  <si>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</si>
  <si>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</si>
  <si>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</si>
  <si>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</si>
  <si>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</si>
  <si>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</si>
  <si>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</si>
  <si>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</si>
  <si>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</si>
  <si>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</si>
  <si>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</si>
  <si>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</si>
  <si>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</si>
  <si>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</si>
  <si>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</si>
  <si>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</si>
  <si>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</si>
  <si>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</si>
  <si>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</si>
  <si>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</si>
  <si>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</si>
  <si>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</si>
  <si>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</si>
  <si>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</si>
  <si>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</si>
  <si>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</si>
  <si>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</si>
  <si>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</si>
  <si>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</si>
  <si>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</si>
  <si>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</si>
  <si>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</si>
  <si>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</si>
  <si>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</si>
  <si>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</si>
  <si>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</si>
  <si>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</si>
  <si>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</si>
  <si>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</si>
  <si>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</si>
  <si>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</si>
  <si>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</si>
  <si>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</si>
  <si>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</si>
  <si>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</si>
  <si>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</si>
  <si>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</si>
  <si>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</si>
  <si>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</si>
  <si>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</si>
  <si>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</si>
  <si>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</si>
  <si>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</si>
  <si>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</si>
  <si>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</si>
  <si>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</si>
  <si>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</si>
  <si>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</si>
  <si>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</si>
  <si>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</si>
  <si>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</si>
  <si>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</si>
  <si>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</si>
  <si>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</si>
  <si>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</si>
  <si>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</si>
  <si>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</si>
  <si>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</si>
  <si>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</si>
  <si>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</si>
  <si>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</si>
  <si>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</si>
  <si>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</si>
  <si>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</si>
  <si>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</si>
  <si>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</si>
  <si>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</si>
  <si>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</si>
  <si>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</si>
  <si>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</si>
  <si>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</si>
  <si>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</si>
  <si>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</si>
  <si>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</si>
  <si>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</si>
  <si>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</si>
  <si>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</si>
  <si>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</si>
  <si>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</si>
  <si>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</si>
  <si>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</si>
  <si>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</si>
  <si>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</si>
  <si>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</si>
  <si>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</si>
  <si>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</si>
  <si>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</si>
  <si>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</si>
  <si>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</si>
  <si>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</si>
  <si>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</si>
  <si>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</si>
  <si>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</si>
  <si>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</si>
  <si>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</si>
  <si>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</si>
  <si>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</si>
  <si>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</si>
  <si>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</si>
  <si>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</si>
  <si>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</si>
  <si>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</si>
  <si>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</si>
  <si>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</si>
  <si>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</si>
  <si>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</si>
  <si>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</si>
  <si>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</si>
  <si>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</si>
  <si>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</si>
  <si>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</si>
  <si>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</si>
  <si>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</si>
  <si>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</si>
  <si>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</si>
  <si>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</si>
  <si>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</si>
  <si>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</si>
  <si>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</si>
  <si>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</si>
  <si>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</si>
  <si>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</si>
  <si>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</si>
  <si>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</si>
  <si>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</si>
  <si>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</si>
  <si>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</si>
  <si>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</si>
  <si>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</si>
  <si>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</si>
  <si>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</si>
  <si>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</si>
  <si>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</si>
  <si>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</si>
  <si>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</si>
  <si>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</si>
  <si>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</si>
  <si>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</si>
  <si>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</si>
  <si>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</si>
  <si>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</si>
  <si>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</si>
  <si>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</si>
  <si>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</si>
  <si>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</si>
  <si>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</si>
  <si>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</si>
  <si>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</si>
  <si>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</si>
  <si>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</si>
  <si>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</si>
  <si>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</si>
  <si>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</si>
  <si>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</si>
  <si>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</si>
  <si>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</si>
  <si>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</si>
  <si>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</si>
  <si>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</si>
  <si>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</si>
  <si>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</si>
  <si>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</si>
  <si>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</si>
  <si>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</si>
  <si>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</si>
  <si>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</si>
  <si>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</si>
  <si>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</si>
  <si>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</si>
  <si>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</si>
  <si>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</si>
  <si>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</si>
  <si>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</si>
  <si>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</si>
  <si>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</si>
  <si>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</si>
  <si>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</si>
  <si>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</si>
  <si>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</si>
  <si>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</si>
  <si>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</si>
  <si>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</si>
  <si>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</si>
  <si>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</si>
  <si>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</si>
  <si>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</si>
  <si>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</si>
  <si>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</si>
  <si>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</si>
  <si>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</si>
  <si>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</si>
  <si>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</si>
  <si>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</si>
  <si>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</si>
  <si>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</si>
  <si>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</si>
  <si>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</si>
  <si>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</si>
  <si>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</si>
  <si>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</si>
  <si>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</si>
  <si>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</si>
  <si>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</si>
  <si>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</si>
  <si>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</si>
  <si>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</si>
  <si>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</si>
  <si>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</si>
  <si>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</si>
  <si>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</si>
  <si>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</si>
  <si>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</si>
  <si>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</si>
  <si>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</si>
  <si>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</si>
  <si>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</si>
  <si>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</si>
  <si>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</si>
  <si>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</si>
  <si>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</si>
  <si>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</si>
  <si>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</si>
  <si>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</si>
  <si>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</si>
  <si>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</si>
  <si>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</si>
  <si>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</si>
  <si>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</si>
  <si>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</si>
  <si>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</si>
  <si>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</si>
  <si>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</si>
  <si>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</si>
  <si>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</si>
  <si>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</si>
  <si>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</si>
  <si>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</si>
  <si>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</si>
  <si>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</si>
  <si>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</si>
  <si>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</si>
  <si>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</si>
  <si>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</si>
  <si>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</si>
  <si>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</si>
  <si>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</si>
  <si>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</si>
  <si>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</si>
  <si>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</si>
  <si>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</si>
  <si>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</si>
  <si>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</si>
  <si>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</si>
  <si>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</si>
  <si>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</si>
  <si>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</si>
  <si>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</si>
  <si>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</si>
  <si>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</si>
  <si>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</si>
  <si>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</si>
  <si>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</si>
  <si>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</si>
  <si>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</si>
  <si>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</si>
  <si>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</si>
  <si>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</si>
  <si>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</si>
  <si>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</si>
  <si>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</si>
  <si>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</si>
  <si>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</si>
  <si>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</si>
  <si>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</si>
  <si>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</si>
  <si>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</si>
  <si>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</si>
  <si>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</si>
  <si>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</si>
  <si>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</si>
  <si>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</si>
  <si>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</si>
  <si>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</si>
  <si>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</si>
  <si>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</si>
  <si>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</si>
  <si>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</si>
  <si>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</si>
  <si>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</si>
  <si>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</si>
  <si>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</si>
  <si>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</si>
  <si>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</si>
  <si>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</si>
  <si>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</si>
  <si>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</si>
  <si>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</si>
  <si>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</si>
  <si>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</si>
  <si>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</si>
  <si>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</si>
  <si>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</si>
  <si>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</si>
  <si>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</si>
  <si>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</si>
  <si>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</si>
  <si>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</si>
  <si>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</si>
  <si>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</si>
  <si>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</si>
  <si>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</si>
  <si>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</si>
  <si>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</si>
  <si>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</si>
  <si>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</si>
  <si>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</si>
  <si>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</si>
  <si>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</si>
  <si>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</si>
  <si>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</si>
  <si>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</si>
  <si>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</si>
  <si>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</si>
  <si>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</si>
  <si>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</si>
  <si>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</si>
  <si>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</si>
  <si>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</si>
  <si>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</si>
  <si>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</si>
  <si>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</si>
  <si>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</si>
  <si>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</si>
  <si>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</si>
  <si>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</si>
  <si>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</si>
  <si>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</si>
  <si>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</si>
  <si>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</si>
  <si>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</si>
  <si>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</si>
  <si>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</si>
  <si>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</si>
  <si>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</si>
  <si>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</si>
  <si>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</si>
  <si>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</si>
  <si>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</si>
  <si>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</si>
  <si>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</si>
  <si>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</si>
  <si>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</si>
  <si>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</si>
  <si>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</si>
  <si>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</si>
  <si>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</si>
  <si>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</si>
  <si>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</si>
  <si>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</si>
  <si>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</si>
  <si>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</si>
  <si>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</si>
  <si>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</si>
  <si>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</si>
  <si>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</si>
  <si>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</si>
  <si>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</si>
  <si>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</si>
  <si>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</si>
  <si>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</si>
  <si>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</si>
  <si>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</si>
  <si>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</si>
  <si>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</si>
  <si>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</si>
  <si>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</si>
  <si>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</si>
  <si>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</si>
  <si>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</si>
  <si>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</si>
  <si>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</si>
  <si>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</si>
  <si>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</si>
  <si>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</si>
  <si>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</si>
  <si>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</si>
  <si>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</si>
  <si>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</si>
  <si>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</si>
  <si>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</si>
  <si>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</si>
  <si>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</si>
  <si>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</si>
  <si>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</si>
  <si>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</si>
  <si>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</si>
  <si>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</si>
  <si>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</si>
  <si>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</si>
  <si>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</si>
  <si>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</si>
  <si>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</si>
  <si>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</si>
  <si>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</si>
  <si>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</si>
  <si>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</si>
  <si>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</si>
  <si>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</si>
  <si>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</si>
  <si>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</si>
  <si>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</si>
  <si>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</si>
  <si>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</si>
  <si>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</si>
  <si>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</si>
  <si>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</si>
  <si>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</si>
  <si>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</si>
  <si>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</si>
  <si>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</si>
  <si>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</si>
  <si>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</si>
  <si>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</si>
  <si>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</si>
  <si>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</si>
  <si>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</si>
  <si>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</si>
  <si>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</si>
  <si>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</si>
  <si>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</si>
  <si>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</si>
  <si>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</si>
  <si>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</si>
  <si>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</si>
  <si>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</si>
  <si>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</si>
  <si>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</si>
  <si>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</si>
  <si>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</si>
  <si>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</si>
  <si>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</si>
  <si>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</si>
  <si>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</si>
  <si>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</si>
  <si>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</si>
  <si>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</si>
  <si>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</si>
  <si>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</si>
  <si>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</si>
  <si>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</si>
  <si>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</si>
  <si>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</si>
  <si>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</si>
  <si>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</si>
  <si>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</si>
  <si>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</si>
  <si>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</si>
  <si>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</si>
  <si>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</si>
  <si>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</si>
  <si>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</si>
  <si>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</si>
  <si>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</si>
  <si>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</si>
  <si>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</si>
  <si>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</si>
  <si>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</si>
  <si>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</si>
  <si>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</si>
  <si>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</si>
  <si>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</si>
  <si>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</si>
  <si>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</si>
  <si>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</si>
  <si>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</si>
  <si>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</si>
  <si>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</si>
  <si>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</si>
  <si>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</si>
  <si>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</si>
  <si>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</si>
  <si>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</si>
  <si>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</si>
  <si>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</si>
  <si>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</si>
  <si>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</si>
  <si>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</si>
  <si>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</si>
  <si>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</si>
  <si>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</si>
  <si>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</si>
  <si>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</si>
  <si>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</si>
  <si>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</si>
  <si>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</si>
  <si>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</si>
  <si>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</si>
  <si>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</si>
  <si>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</si>
  <si>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</si>
  <si>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</si>
  <si>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</si>
  <si>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</si>
  <si>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</si>
  <si>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</si>
  <si>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</si>
  <si>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</si>
  <si>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</si>
  <si>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</si>
  <si>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</si>
  <si>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</si>
  <si>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</si>
  <si>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</si>
  <si>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</si>
  <si>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</si>
  <si>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</si>
  <si>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</si>
  <si>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</si>
  <si>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</si>
  <si>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</si>
  <si>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</si>
  <si>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</si>
  <si>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</si>
  <si>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</si>
  <si>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</si>
  <si>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</si>
  <si>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</si>
  <si>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</si>
  <si>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</si>
  <si>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</si>
  <si>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</si>
  <si>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</si>
  <si>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</si>
  <si>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</si>
  <si>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</si>
  <si>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</si>
  <si>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</si>
  <si>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</si>
  <si>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</si>
  <si>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</si>
  <si>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</si>
  <si>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</si>
  <si>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</si>
  <si>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</si>
  <si>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</si>
  <si>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</si>
  <si>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</si>
  <si>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</si>
  <si>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</si>
  <si>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</si>
  <si>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</si>
  <si>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</si>
  <si>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</si>
  <si>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</si>
  <si>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</si>
  <si>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</si>
  <si>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</si>
  <si>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</si>
  <si>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</si>
  <si>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</si>
  <si>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</si>
  <si>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</si>
  <si>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</si>
  <si>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</si>
  <si>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</si>
  <si>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</si>
  <si>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</si>
  <si>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</si>
  <si>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</si>
  <si>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</si>
  <si>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</si>
  <si>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</si>
  <si>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</si>
  <si>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</si>
  <si>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</si>
  <si>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</si>
  <si>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</si>
  <si>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</si>
  <si>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</si>
  <si>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</si>
  <si>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</si>
  <si>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</si>
  <si>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</si>
  <si>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</si>
  <si>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</si>
  <si>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</si>
  <si>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</si>
  <si>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</si>
  <si>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</si>
  <si>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</si>
  <si>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</si>
  <si>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</si>
  <si>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</si>
  <si>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</si>
  <si>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</si>
  <si>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</si>
  <si>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</si>
  <si>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</si>
  <si>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</si>
  <si>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</si>
  <si>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</si>
  <si>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</si>
  <si>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</si>
  <si>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</si>
  <si>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</si>
  <si>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</si>
  <si>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</si>
  <si>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</si>
  <si>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</si>
  <si>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</si>
  <si>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</si>
  <si>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</si>
  <si>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</si>
  <si>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</si>
  <si>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</si>
  <si>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</si>
  <si>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</si>
  <si>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</si>
  <si>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</si>
  <si>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</si>
  <si>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</si>
  <si>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</si>
  <si>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</si>
  <si>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</si>
  <si>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</si>
  <si>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</si>
  <si>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</si>
  <si>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</si>
  <si>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</si>
  <si>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</si>
  <si>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</si>
  <si>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</si>
  <si>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</si>
  <si>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</si>
  <si>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</si>
  <si>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</si>
  <si>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</si>
  <si>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</si>
  <si>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</si>
  <si>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</si>
  <si>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</si>
  <si>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</si>
  <si>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</si>
  <si>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</si>
  <si>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</si>
  <si>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</si>
  <si>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</si>
  <si>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</si>
  <si>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</si>
  <si>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</si>
  <si>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</si>
  <si>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</si>
  <si>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</si>
  <si>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</si>
  <si>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</si>
  <si>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</si>
  <si>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</si>
  <si>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</si>
  <si>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</si>
  <si>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</si>
  <si>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</si>
  <si>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</si>
  <si>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</si>
  <si>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</si>
  <si>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</si>
  <si>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</si>
  <si>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</si>
  <si>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</si>
  <si>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</si>
  <si>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</si>
  <si>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</si>
  <si>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</si>
  <si>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</si>
  <si>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</si>
  <si>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</si>
  <si>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</si>
  <si>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</si>
  <si>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</si>
  <si>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</si>
  <si>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</si>
  <si>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</si>
  <si>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</si>
  <si>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</si>
  <si>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</si>
  <si>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</si>
  <si>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</si>
  <si>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</si>
  <si>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</si>
  <si>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</si>
  <si>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</si>
  <si>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</si>
  <si>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</si>
  <si>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</si>
  <si>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</si>
  <si>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</si>
  <si>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</si>
  <si>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</si>
  <si>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</si>
  <si>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</si>
  <si>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</si>
  <si>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</si>
  <si>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</si>
  <si>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</si>
  <si>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</si>
  <si>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</si>
  <si>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</si>
  <si>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</si>
  <si>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</si>
  <si>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</si>
  <si>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</si>
  <si>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</si>
  <si>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</si>
  <si>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</si>
  <si>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</si>
  <si>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</si>
  <si>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</si>
  <si>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</si>
  <si>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</si>
  <si>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</si>
  <si>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</si>
  <si>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</si>
  <si>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</si>
  <si>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</si>
  <si>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</si>
  <si>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</si>
  <si>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</si>
  <si>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</si>
  <si>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</si>
  <si>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</si>
  <si>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</si>
  <si>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</si>
  <si>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</si>
  <si>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</si>
  <si>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</si>
  <si>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</si>
  <si>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</si>
  <si>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</si>
  <si>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</si>
  <si>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</si>
  <si>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</si>
  <si>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</si>
  <si>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</si>
  <si>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</si>
  <si>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</si>
  <si>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</si>
  <si>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</si>
  <si>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</si>
  <si>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</si>
  <si>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</si>
  <si>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</si>
  <si>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</si>
  <si>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</si>
  <si>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</si>
  <si>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</si>
  <si>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</si>
  <si>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</si>
  <si>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</si>
  <si>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</si>
  <si>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</si>
  <si>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</si>
  <si>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</si>
  <si>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</si>
  <si>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</si>
  <si>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</si>
  <si>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</si>
  <si>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</si>
  <si>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</si>
  <si>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</si>
  <si>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</si>
  <si>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</si>
  <si>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</si>
  <si>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</si>
  <si>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</si>
  <si>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</si>
  <si>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</si>
  <si>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</si>
  <si>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</si>
  <si>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</si>
  <si>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</si>
  <si>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</si>
  <si>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</si>
  <si>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</si>
  <si>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</si>
  <si>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</si>
  <si>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</si>
  <si>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</si>
  <si>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</si>
  <si>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</si>
  <si>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</si>
  <si>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</si>
  <si>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</si>
  <si>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</si>
  <si>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</si>
  <si>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</si>
  <si>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</si>
  <si>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</si>
  <si>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</si>
  <si>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</si>
  <si>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</si>
  <si>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</si>
  <si>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</si>
  <si>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</si>
  <si>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</si>
  <si>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</si>
  <si>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</si>
  <si>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</si>
  <si>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</si>
  <si>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</si>
  <si>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</si>
  <si>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</si>
  <si>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</si>
  <si>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</si>
  <si>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</si>
  <si>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</si>
  <si>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</si>
  <si>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</si>
  <si>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</si>
  <si>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</si>
  <si>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</si>
  <si>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</si>
  <si>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</si>
  <si>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</si>
  <si>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</si>
  <si>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</si>
  <si>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</si>
  <si>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</si>
  <si>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</si>
  <si>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</si>
  <si>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</si>
  <si>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</si>
  <si>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</si>
  <si>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</si>
  <si>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</si>
  <si>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</si>
  <si>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</si>
  <si>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</si>
  <si>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</si>
  <si>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</si>
  <si>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</si>
  <si>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</si>
  <si>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</si>
  <si>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</si>
  <si>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</si>
  <si>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</si>
  <si>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</si>
  <si>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</si>
  <si>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</si>
  <si>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</si>
  <si>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</si>
  <si>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</si>
  <si>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</si>
  <si>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</si>
  <si>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</si>
  <si>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</si>
  <si>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</si>
  <si>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</si>
  <si>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</si>
  <si>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</si>
  <si>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</si>
  <si>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</si>
  <si>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</si>
  <si>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</si>
  <si>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</si>
  <si>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</si>
  <si>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</si>
  <si>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</si>
  <si>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</si>
  <si>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</si>
  <si>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</si>
  <si>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</si>
  <si>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</si>
  <si>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</si>
  <si>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</si>
  <si>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</si>
  <si>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</si>
  <si>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</si>
  <si>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</si>
  <si>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</si>
  <si>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</si>
  <si>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</si>
  <si>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</si>
  <si>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</si>
  <si>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</si>
  <si>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</si>
  <si>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</si>
  <si>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</si>
  <si>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</si>
  <si>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</si>
  <si>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</si>
  <si>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</si>
  <si>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</si>
  <si>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</si>
  <si>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</si>
  <si>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</si>
  <si>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</si>
  <si>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</si>
  <si>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</si>
  <si>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</si>
  <si>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</si>
  <si>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</si>
  <si>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</si>
  <si>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</si>
  <si>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</si>
  <si>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</si>
  <si>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</si>
  <si>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</si>
  <si>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</si>
  <si>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</si>
  <si>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</si>
  <si>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</si>
  <si>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</si>
  <si>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</si>
  <si>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</si>
  <si>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</si>
  <si>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</si>
  <si>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</si>
  <si>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</si>
  <si>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</si>
  <si>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</si>
  <si>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</si>
  <si>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</si>
  <si>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</si>
  <si>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</si>
  <si>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</si>
  <si>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</si>
  <si>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</si>
  <si>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</si>
  <si>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</si>
  <si>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</si>
  <si>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</si>
  <si>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</si>
  <si>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</si>
  <si>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</si>
  <si>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</si>
  <si>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</si>
  <si>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</si>
  <si>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</si>
  <si>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</si>
  <si>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</si>
  <si>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</si>
  <si>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</si>
  <si>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</si>
  <si>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</si>
  <si>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</si>
  <si>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</si>
  <si>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</si>
  <si>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</si>
  <si>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</si>
  <si>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</si>
  <si>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</si>
  <si>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</si>
  <si>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</si>
  <si>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</si>
  <si>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</si>
  <si>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</si>
  <si>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</si>
  <si>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</si>
  <si>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</si>
  <si>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</si>
  <si>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</si>
  <si>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</si>
  <si>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</si>
  <si>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</si>
  <si>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</si>
  <si>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</si>
  <si>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</si>
  <si>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</si>
  <si>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</si>
  <si>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</si>
  <si>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</si>
  <si>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</si>
  <si>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</si>
  <si>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</si>
  <si>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</si>
  <si>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</si>
  <si>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</si>
  <si>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</si>
  <si>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</si>
  <si>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</si>
  <si>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</si>
  <si>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</si>
  <si>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</si>
  <si>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</si>
  <si>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</si>
  <si>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</si>
  <si>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</si>
  <si>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</si>
  <si>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</si>
  <si>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</si>
  <si>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</si>
  <si>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</si>
  <si>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</si>
  <si>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</si>
  <si>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</si>
  <si>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</si>
  <si>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</si>
  <si>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</si>
  <si>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</si>
  <si>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</si>
  <si>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</si>
  <si>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</si>
  <si>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</si>
  <si>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</si>
  <si>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</si>
  <si>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</si>
  <si>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</si>
  <si>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</si>
  <si>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</si>
  <si>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</si>
  <si>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</si>
  <si>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</si>
  <si>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</si>
  <si>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</si>
  <si>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</si>
  <si>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</si>
  <si>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</si>
  <si>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</si>
  <si>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</si>
  <si>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</si>
  <si>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</si>
  <si>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</si>
  <si>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</si>
  <si>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</si>
  <si>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</si>
  <si>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</si>
  <si>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</si>
  <si>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</si>
  <si>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</si>
  <si>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</si>
  <si>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</si>
  <si>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</si>
  <si>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</si>
  <si>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</si>
  <si>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</si>
  <si>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</si>
  <si>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</si>
  <si>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</si>
  <si>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</si>
  <si>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</si>
  <si>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</si>
  <si>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</si>
  <si>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</si>
  <si>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</si>
  <si>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</si>
  <si>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</si>
  <si>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</si>
  <si>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</si>
  <si>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</si>
  <si>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</si>
  <si>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</si>
  <si>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</si>
  <si>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</si>
  <si>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</si>
  <si>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</si>
  <si>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</si>
  <si>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</si>
  <si>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</si>
  <si>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</si>
  <si>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</si>
  <si>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</si>
  <si>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</si>
  <si>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</si>
  <si>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</si>
  <si>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</si>
  <si>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</si>
  <si>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</si>
  <si>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</si>
  <si>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</si>
  <si>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</si>
  <si>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</si>
  <si>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</si>
  <si>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</si>
  <si>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</si>
  <si>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</si>
  <si>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</si>
  <si>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</si>
  <si>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</si>
  <si>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</si>
  <si>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</si>
  <si>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</si>
  <si>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</si>
  <si>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</si>
  <si>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</si>
  <si>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</si>
  <si>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</si>
  <si>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</si>
  <si>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</si>
  <si>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</si>
  <si>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</si>
  <si>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</si>
  <si>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</si>
  <si>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</si>
  <si>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</si>
  <si>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</si>
  <si>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</si>
  <si>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</si>
  <si>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</si>
  <si>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</si>
  <si>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</si>
  <si>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</si>
  <si>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</si>
  <si>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</si>
  <si>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</si>
  <si>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</si>
  <si>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</si>
  <si>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</si>
  <si>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</si>
  <si>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</si>
  <si>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</si>
  <si>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</si>
  <si>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</si>
  <si>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</si>
  <si>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</si>
  <si>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</si>
  <si>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</si>
  <si>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</si>
  <si>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</si>
  <si>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</si>
  <si>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</si>
  <si>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</si>
  <si>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</si>
  <si>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</si>
  <si>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</si>
  <si>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</si>
  <si>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</si>
  <si>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</si>
  <si>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</si>
  <si>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</si>
  <si>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</si>
  <si>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</si>
  <si>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</si>
  <si>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</si>
  <si>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</si>
  <si>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</si>
  <si>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</si>
  <si>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</si>
  <si>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</si>
  <si>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</si>
  <si>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</si>
  <si>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</si>
  <si>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</si>
  <si>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</si>
  <si>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</si>
  <si>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</si>
  <si>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</si>
  <si>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</si>
  <si>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</si>
  <si>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</si>
  <si>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</si>
  <si>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</si>
  <si>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</si>
  <si>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</si>
  <si>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</si>
  <si>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</si>
  <si>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</si>
  <si>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</si>
  <si>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</si>
  <si>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</si>
  <si>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</si>
  <si>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</si>
  <si>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</si>
  <si>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</si>
  <si>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</si>
  <si>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</si>
  <si>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</si>
  <si>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</si>
  <si>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</si>
  <si>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</si>
  <si>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</si>
  <si>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</si>
  <si>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</si>
  <si>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</si>
  <si>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</si>
  <si>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</si>
  <si>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</si>
  <si>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</si>
  <si>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</si>
  <si>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</si>
  <si>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</si>
  <si>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</si>
  <si>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</si>
  <si>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</si>
  <si>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</si>
  <si>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</si>
  <si>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</si>
  <si>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</si>
  <si>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</si>
  <si>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</si>
  <si>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</si>
  <si>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</si>
  <si>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</si>
  <si>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</si>
  <si>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</si>
  <si>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</si>
  <si>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</si>
  <si>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</si>
  <si>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</si>
  <si>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</si>
  <si>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</si>
  <si>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</si>
  <si>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</si>
  <si>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</si>
  <si>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</si>
  <si>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</si>
  <si>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</si>
  <si>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</si>
  <si>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</si>
  <si>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</si>
  <si>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</si>
  <si>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</si>
  <si>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</si>
  <si>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</si>
  <si>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</si>
  <si>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</si>
  <si>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</si>
  <si>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</si>
  <si>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</si>
  <si>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</si>
  <si>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</si>
  <si>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</si>
  <si>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</si>
  <si>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</si>
  <si>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</si>
  <si>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</si>
  <si>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</si>
  <si>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</si>
  <si>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</si>
  <si>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</si>
  <si>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</si>
  <si>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</si>
  <si>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</si>
  <si>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</si>
  <si>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</si>
  <si>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</si>
  <si>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</si>
  <si>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</si>
  <si>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</si>
  <si>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</si>
  <si>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</si>
  <si>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</si>
  <si>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</si>
  <si>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</si>
  <si>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</si>
  <si>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</si>
  <si>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</si>
  <si>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</si>
  <si>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</si>
  <si>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</si>
  <si>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</si>
  <si>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</si>
  <si>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</si>
  <si>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</si>
  <si>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</si>
  <si>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</si>
  <si>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</si>
  <si>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</si>
  <si>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</si>
  <si>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</si>
  <si>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</si>
  <si>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</si>
  <si>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</si>
  <si>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</si>
  <si>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</si>
  <si>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</si>
  <si>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</si>
  <si>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</si>
  <si>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</si>
  <si>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</si>
  <si>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</si>
  <si>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</si>
  <si>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</si>
  <si>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</si>
  <si>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</si>
  <si>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</si>
  <si>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</si>
  <si>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</si>
  <si>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</si>
  <si>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</si>
  <si>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</si>
  <si>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</si>
  <si>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</si>
  <si>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</si>
  <si>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</si>
  <si>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</si>
  <si>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</si>
  <si>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</si>
  <si>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</si>
  <si>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</si>
  <si>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</si>
  <si>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</si>
  <si>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</si>
  <si>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</si>
  <si>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</si>
  <si>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</si>
  <si>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</si>
  <si>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</si>
  <si>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</si>
  <si>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</si>
  <si>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</si>
  <si>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</si>
  <si>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</si>
  <si>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</si>
  <si>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</si>
  <si>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</si>
  <si>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</si>
  <si>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</si>
  <si>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</si>
  <si>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</si>
  <si>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</si>
  <si>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</si>
  <si>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</si>
  <si>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</si>
  <si>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</si>
  <si>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</si>
  <si>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</si>
  <si>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</si>
  <si>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</si>
  <si>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</si>
  <si>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</si>
  <si>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</si>
  <si>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</si>
  <si>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</si>
  <si>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</si>
  <si>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</si>
  <si>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</si>
  <si>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</si>
  <si>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</si>
  <si>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</si>
  <si>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</si>
  <si>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</si>
  <si>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</si>
  <si>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</si>
  <si>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</si>
  <si>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</si>
  <si>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</si>
  <si>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</si>
  <si>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</si>
  <si>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</si>
  <si>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</si>
  <si>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</si>
  <si>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</si>
  <si>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</si>
  <si>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</si>
  <si>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</si>
  <si>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</si>
  <si>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</si>
  <si>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</si>
  <si>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</si>
  <si>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</si>
  <si>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</si>
  <si>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</si>
  <si>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</si>
  <si>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</si>
  <si>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</si>
  <si>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</si>
  <si>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</si>
  <si>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</si>
  <si>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</si>
  <si>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</si>
  <si>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</si>
  <si>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</si>
  <si>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</si>
  <si>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</si>
  <si>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</si>
  <si>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</si>
  <si>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</si>
  <si>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</si>
  <si>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</si>
  <si>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</si>
  <si>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</si>
  <si>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</si>
  <si>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</si>
  <si>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</si>
  <si>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</si>
  <si>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</si>
  <si>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</si>
  <si>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</si>
  <si>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</si>
  <si>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</si>
  <si>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</si>
  <si>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</si>
  <si>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</si>
  <si>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</si>
  <si>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</si>
  <si>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</si>
  <si>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</si>
  <si>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</si>
  <si>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</si>
  <si>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</si>
  <si>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</si>
  <si>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</si>
  <si>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</si>
  <si>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</si>
  <si>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</si>
  <si>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</si>
  <si>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</si>
  <si>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</si>
  <si>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</si>
  <si>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</si>
  <si>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</si>
  <si>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</si>
  <si>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</si>
  <si>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</si>
  <si>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</si>
  <si>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</si>
  <si>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</si>
  <si>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</si>
  <si>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</si>
  <si>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</si>
  <si>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</si>
  <si>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</si>
  <si>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</si>
  <si>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</si>
  <si>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</si>
  <si>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</si>
  <si>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</si>
  <si>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</si>
  <si>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</si>
  <si>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</si>
  <si>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</si>
  <si>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</si>
  <si>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</si>
  <si>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</si>
  <si>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</si>
  <si>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</si>
  <si>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</si>
  <si>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</si>
  <si>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</si>
  <si>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</si>
  <si>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</si>
  <si>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</si>
  <si>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</si>
  <si>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</si>
  <si>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</si>
  <si>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</si>
  <si>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</si>
  <si>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</si>
  <si>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</si>
  <si>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</si>
  <si>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</si>
  <si>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</si>
  <si>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</si>
  <si>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</si>
  <si>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</si>
  <si>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</si>
  <si>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</si>
  <si>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</si>
  <si>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</si>
  <si>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</si>
  <si>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</si>
  <si>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</si>
  <si>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</si>
  <si>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</si>
  <si>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</si>
  <si>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</si>
  <si>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</si>
  <si>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</si>
  <si>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</si>
  <si>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</si>
  <si>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</si>
  <si>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</si>
  <si>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</si>
  <si>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</si>
  <si>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</si>
  <si>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</si>
  <si>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</si>
  <si>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</si>
  <si>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</si>
  <si>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</si>
  <si>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</si>
  <si>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</si>
  <si>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</si>
  <si>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</si>
  <si>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</si>
  <si>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</si>
  <si>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</si>
  <si>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</si>
  <si>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</si>
  <si>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</si>
  <si>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</si>
  <si>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</si>
  <si>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</si>
  <si>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</si>
  <si>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</si>
  <si>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</si>
  <si>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</si>
  <si>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</si>
  <si>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</si>
  <si>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</si>
  <si>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</si>
  <si>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</si>
  <si>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</si>
  <si>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</si>
  <si>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</si>
  <si>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</si>
  <si>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</si>
  <si>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</si>
  <si>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</si>
  <si>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</si>
  <si>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</si>
  <si>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</si>
  <si>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</si>
  <si>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</si>
  <si>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</si>
  <si>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</si>
  <si>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</si>
  <si>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</si>
  <si>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</si>
  <si>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</si>
  <si>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</si>
  <si>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</si>
  <si>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</si>
  <si>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</si>
  <si>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</si>
  <si>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</si>
  <si>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</si>
  <si>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</si>
  <si>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</si>
  <si>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</si>
  <si>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</si>
  <si>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</si>
  <si>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</si>
  <si>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</si>
  <si>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</si>
  <si>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</si>
  <si>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</si>
  <si>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</si>
  <si>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</si>
  <si>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</si>
  <si>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</si>
  <si>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</si>
  <si>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</si>
  <si>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</si>
  <si>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</si>
  <si>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</si>
  <si>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</si>
  <si>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</si>
  <si>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</si>
  <si>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</si>
  <si>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</si>
  <si>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</si>
  <si>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</si>
  <si>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</si>
  <si>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</si>
  <si>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</si>
  <si>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</si>
  <si>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</si>
  <si>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</si>
  <si>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</si>
  <si>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</si>
  <si>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</si>
  <si>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</si>
  <si>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</si>
  <si>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</si>
  <si>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</si>
  <si>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</si>
  <si>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</si>
  <si>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</si>
  <si>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</si>
  <si>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</si>
  <si>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</si>
  <si>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</si>
  <si>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</si>
  <si>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</si>
  <si>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</si>
  <si>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</si>
  <si>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</si>
  <si>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</si>
  <si>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</si>
  <si>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</si>
  <si>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</si>
  <si>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</si>
  <si>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</si>
  <si>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</si>
  <si>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</si>
  <si>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</si>
  <si>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</si>
  <si>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</si>
  <si>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</si>
  <si>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</si>
  <si>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</si>
  <si>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</si>
  <si>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</si>
  <si>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</si>
  <si>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</si>
  <si>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</si>
  <si>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</si>
  <si>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</si>
  <si>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</si>
  <si>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</si>
  <si>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</si>
  <si>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</si>
  <si>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</si>
  <si>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</si>
  <si>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</si>
  <si>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</si>
  <si>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</si>
  <si>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</si>
  <si>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</si>
  <si>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</si>
  <si>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</si>
  <si>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</si>
  <si>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</si>
  <si>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</si>
  <si>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</si>
  <si>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</si>
  <si>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</si>
  <si>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</si>
  <si>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</si>
  <si>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</si>
  <si>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</si>
  <si>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</si>
  <si>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</si>
  <si>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</si>
  <si>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</si>
  <si>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</si>
  <si>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</si>
  <si>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</si>
  <si>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</si>
  <si>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</si>
  <si>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</si>
  <si>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</si>
  <si>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</si>
  <si>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</si>
  <si>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</si>
  <si>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</si>
  <si>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</si>
  <si>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</si>
  <si>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</si>
  <si>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</si>
  <si>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</si>
  <si>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</si>
  <si>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</si>
  <si>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</si>
  <si>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</si>
  <si>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</si>
  <si>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</si>
  <si>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</si>
  <si>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</si>
  <si>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</si>
  <si>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</si>
  <si>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</si>
  <si>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</si>
  <si>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</si>
  <si>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</si>
  <si>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</si>
  <si>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</si>
  <si>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</si>
  <si>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</si>
  <si>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</si>
  <si>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</si>
  <si>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</si>
  <si>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</si>
  <si>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</si>
  <si>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</si>
  <si>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</si>
  <si>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</si>
  <si>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</si>
  <si>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</si>
  <si>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</si>
  <si>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</si>
  <si>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</si>
  <si>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</si>
  <si>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</si>
  <si>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</si>
  <si>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</si>
  <si>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</si>
  <si>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</si>
  <si>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</si>
  <si>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</si>
  <si>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</si>
  <si>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</si>
  <si>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</si>
  <si>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</si>
  <si>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</si>
  <si>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</si>
  <si>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</si>
  <si>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</si>
  <si>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</si>
  <si>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</si>
  <si>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</si>
  <si>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</si>
  <si>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</si>
  <si>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</si>
  <si>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</si>
  <si>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</si>
  <si>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</si>
  <si>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</si>
  <si>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</si>
  <si>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</si>
  <si>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</si>
  <si>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</si>
  <si>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</si>
  <si>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</si>
  <si>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</si>
  <si>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</si>
  <si>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</si>
  <si>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</si>
  <si>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</si>
  <si>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</si>
  <si>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</si>
  <si>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</si>
  <si>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</si>
  <si>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</si>
  <si>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</si>
  <si>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</si>
  <si>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</si>
  <si>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</si>
  <si>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</si>
  <si>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</si>
  <si>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</si>
  <si>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</si>
  <si>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</si>
  <si>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</si>
  <si>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</si>
  <si>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</si>
  <si>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</si>
  <si>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</si>
  <si>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</si>
  <si>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</si>
  <si>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</si>
  <si>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</si>
  <si>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</si>
  <si>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</si>
  <si>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</si>
  <si>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</si>
  <si>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</si>
  <si>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</si>
  <si>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</si>
  <si>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</si>
  <si>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</si>
  <si>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</si>
  <si>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</si>
  <si>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</si>
  <si>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</si>
  <si>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</si>
  <si>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</si>
  <si>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</si>
  <si>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</si>
  <si>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</si>
  <si>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</si>
  <si>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</si>
  <si>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</si>
  <si>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</si>
  <si>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</si>
  <si>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</si>
  <si>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</si>
  <si>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</si>
  <si>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</si>
  <si>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</si>
  <si>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</si>
  <si>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</si>
  <si>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</si>
  <si>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</si>
  <si>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</si>
  <si>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</si>
  <si>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</si>
  <si>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</si>
  <si>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</si>
  <si>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</si>
  <si>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</si>
  <si>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</si>
  <si>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</si>
  <si>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</si>
  <si>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</si>
  <si>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</si>
  <si>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</si>
  <si>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</si>
  <si>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</si>
  <si>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</si>
  <si>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</si>
  <si>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</si>
  <si>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</si>
  <si>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</si>
  <si>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</si>
  <si>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</si>
  <si>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</si>
  <si>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</si>
  <si>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</si>
  <si>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</si>
  <si>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</si>
  <si>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</si>
  <si>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</si>
  <si>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</si>
  <si>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</si>
  <si>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</si>
  <si>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</si>
  <si>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</si>
  <si>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</si>
  <si>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</si>
  <si>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</si>
  <si>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</si>
  <si>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</si>
  <si>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</si>
  <si>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</si>
  <si>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</si>
  <si>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</si>
  <si>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</si>
  <si>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</si>
  <si>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</si>
  <si>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</si>
  <si>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</si>
  <si>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</si>
  <si>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</si>
  <si>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</si>
  <si>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</si>
  <si>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</si>
  <si>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</si>
  <si>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</si>
  <si>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</si>
  <si>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</si>
  <si>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</si>
  <si>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</si>
  <si>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</si>
  <si>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</si>
  <si>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</si>
  <si>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</si>
  <si>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</si>
  <si>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</si>
  <si>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</si>
  <si>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</si>
  <si>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</si>
  <si>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</si>
  <si>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</si>
  <si>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</si>
  <si>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</si>
  <si>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</si>
  <si>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</si>
  <si>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</si>
  <si>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</si>
  <si>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</si>
  <si>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</si>
  <si>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</si>
  <si>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</si>
  <si>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</si>
  <si>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</si>
  <si>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</si>
  <si>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</si>
  <si>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</si>
  <si>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</si>
  <si>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</si>
  <si>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</si>
  <si>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</si>
  <si>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</si>
  <si>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</si>
  <si>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</si>
  <si>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</si>
  <si>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</si>
  <si>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</si>
  <si>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</si>
  <si>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</si>
  <si>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</si>
  <si>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</si>
  <si>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</si>
  <si>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</si>
  <si>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</si>
  <si>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</si>
  <si>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</si>
  <si>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</si>
  <si>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</si>
  <si>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</si>
  <si>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</si>
  <si>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</si>
  <si>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</si>
  <si>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</si>
  <si>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</si>
  <si>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</si>
  <si>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</si>
  <si>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</si>
  <si>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</si>
  <si>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</si>
  <si>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</si>
  <si>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</si>
  <si>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</si>
  <si>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</si>
  <si>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</si>
  <si>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</si>
  <si>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</si>
  <si>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</si>
  <si>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</si>
  <si>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</si>
  <si>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</si>
  <si>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</si>
  <si>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</si>
  <si>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</si>
  <si>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</si>
  <si>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</si>
  <si>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</si>
  <si>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</si>
  <si>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</si>
  <si>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</si>
  <si>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</si>
  <si>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</si>
  <si>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</si>
  <si>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</si>
  <si>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</si>
  <si>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</si>
  <si>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</si>
  <si>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</si>
  <si>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</si>
  <si>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</si>
  <si>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</si>
  <si>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</si>
  <si>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</si>
  <si>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</si>
  <si>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</si>
  <si>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</si>
  <si>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</si>
  <si>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</si>
  <si>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</si>
  <si>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</si>
  <si>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</si>
  <si>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</si>
  <si>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</si>
  <si>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</si>
  <si>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</si>
  <si>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</si>
  <si>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</si>
  <si>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</si>
  <si>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</si>
  <si>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</si>
  <si>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</si>
  <si>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</si>
  <si>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</si>
  <si>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</si>
  <si>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</si>
  <si>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</si>
  <si>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</si>
  <si>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</si>
  <si>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</si>
  <si>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</si>
  <si>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</si>
  <si>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</si>
  <si>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</si>
  <si>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</si>
  <si>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</si>
  <si>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</si>
  <si>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</si>
  <si>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</si>
  <si>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</si>
  <si>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</si>
  <si>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</si>
  <si>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</si>
  <si>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</si>
  <si>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</si>
  <si>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</si>
  <si>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</si>
  <si>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</si>
  <si>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</si>
  <si>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</si>
  <si>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</si>
  <si>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</si>
  <si>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</si>
  <si>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</si>
  <si>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</si>
  <si>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</si>
  <si>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</si>
  <si>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</si>
  <si>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</si>
  <si>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</si>
  <si>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</si>
  <si>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</si>
  <si>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</si>
  <si>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</si>
  <si>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</si>
  <si>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</si>
  <si>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</si>
  <si>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</si>
  <si>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</si>
  <si>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</si>
  <si>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</si>
  <si>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</si>
  <si>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</si>
  <si>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</si>
  <si>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</si>
  <si>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</si>
  <si>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</si>
  <si>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</si>
  <si>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</si>
  <si>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</si>
  <si>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</si>
  <si>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</si>
  <si>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</si>
  <si>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</si>
  <si>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</si>
  <si>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</si>
  <si>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</si>
  <si>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</si>
  <si>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</si>
  <si>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</si>
  <si>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</si>
  <si>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</si>
  <si>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</si>
  <si>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</si>
  <si>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</si>
  <si>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</si>
  <si>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</si>
  <si>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</si>
  <si>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</si>
  <si>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</si>
  <si>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</si>
  <si>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</si>
  <si>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</si>
  <si>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</si>
  <si>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</si>
  <si>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</si>
  <si>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</si>
  <si>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</si>
  <si>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</si>
  <si>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</si>
  <si>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</si>
  <si>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</si>
  <si>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</si>
  <si>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</si>
  <si>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</si>
  <si>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</si>
  <si>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</si>
  <si>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</si>
  <si>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</si>
  <si>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</si>
  <si>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</si>
  <si>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</si>
  <si>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</si>
  <si>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</si>
  <si>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</si>
  <si>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</si>
  <si>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</si>
  <si>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</si>
  <si>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</si>
  <si>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</si>
  <si>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</si>
  <si>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</si>
  <si>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</si>
  <si>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</si>
  <si>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</si>
  <si>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</si>
  <si>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</si>
  <si>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</si>
  <si>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</si>
  <si>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</si>
  <si>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</si>
  <si>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</si>
  <si>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</si>
  <si>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</si>
  <si>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</si>
  <si>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</si>
  <si>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</si>
  <si>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</si>
  <si>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</si>
  <si>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</si>
  <si>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</si>
  <si>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</si>
  <si>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</si>
  <si>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</si>
  <si>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</si>
  <si>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</si>
  <si>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</si>
  <si>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</si>
  <si>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</si>
  <si>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</si>
  <si>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</si>
  <si>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</si>
  <si>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</si>
  <si>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</si>
  <si>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</si>
  <si>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</si>
  <si>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</si>
  <si>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</si>
  <si>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</si>
  <si>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</si>
  <si>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</si>
  <si>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</si>
  <si>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</si>
  <si>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</si>
  <si>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</si>
  <si>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</si>
  <si>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</si>
  <si>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</si>
  <si>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</si>
  <si>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</si>
  <si>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</si>
  <si>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</si>
  <si>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</si>
  <si>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</si>
  <si>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</si>
  <si>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</si>
  <si>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</si>
  <si>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</si>
  <si>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</si>
  <si>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</si>
  <si>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</si>
  <si>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</si>
  <si>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</si>
  <si>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</si>
  <si>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</si>
  <si>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</si>
  <si>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</si>
  <si>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</si>
  <si>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</si>
  <si>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</si>
  <si>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</si>
  <si>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</si>
  <si>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</si>
  <si>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</si>
  <si>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</si>
  <si>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</si>
  <si>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</si>
  <si>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</si>
  <si>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</si>
  <si>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</si>
  <si>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</si>
  <si>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</si>
  <si>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</si>
  <si>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</si>
  <si>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</si>
  <si>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</si>
  <si>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</si>
  <si>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</si>
  <si>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</si>
  <si>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</si>
  <si>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</si>
  <si>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</si>
  <si>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</si>
  <si>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</si>
  <si>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</si>
  <si>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</si>
  <si>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</si>
  <si>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</si>
  <si>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</si>
  <si>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</si>
  <si>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</si>
  <si>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</si>
  <si>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</si>
  <si>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</si>
  <si>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</si>
  <si>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</si>
  <si>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</si>
  <si>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</si>
  <si>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</si>
  <si>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</si>
  <si>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</si>
  <si>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</si>
  <si>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</si>
  <si>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</si>
  <si>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</si>
  <si>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</si>
  <si>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</si>
  <si>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</si>
  <si>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</si>
  <si>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</si>
  <si>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</si>
  <si>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</si>
  <si>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</si>
  <si>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</si>
  <si>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</si>
  <si>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</si>
  <si>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</si>
  <si>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</si>
  <si>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</si>
  <si>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</si>
  <si>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</si>
  <si>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</si>
  <si>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</si>
  <si>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</si>
  <si>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</si>
  <si>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</si>
  <si>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</si>
  <si>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</si>
  <si>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</si>
  <si>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</si>
  <si>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</si>
  <si>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</si>
  <si>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</si>
  <si>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</si>
  <si>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</si>
  <si>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</si>
  <si>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</si>
  <si>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</si>
  <si>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</si>
  <si>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</si>
  <si>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</si>
  <si>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</si>
  <si>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</si>
  <si>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</si>
  <si>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</si>
  <si>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</si>
  <si>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</si>
  <si>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</si>
  <si>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</si>
  <si>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</si>
  <si>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</si>
  <si>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</si>
  <si>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</si>
  <si>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</si>
  <si>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</si>
  <si>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</si>
  <si>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</si>
  <si>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</si>
  <si>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</si>
  <si>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</si>
  <si>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</si>
  <si>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</si>
  <si>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</si>
  <si>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</si>
  <si>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</si>
  <si>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</si>
  <si>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</si>
  <si>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</si>
  <si>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</si>
  <si>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</si>
  <si>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</si>
  <si>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</si>
  <si>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</si>
  <si>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</si>
  <si>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</si>
  <si>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</si>
  <si>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</si>
  <si>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</si>
  <si>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</si>
  <si>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</si>
  <si>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</si>
  <si>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</si>
  <si>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</si>
  <si>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</si>
  <si>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</si>
  <si>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</si>
  <si>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</si>
  <si>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</si>
  <si>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</si>
  <si>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</si>
  <si>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</si>
  <si>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</si>
  <si>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</si>
  <si>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</si>
  <si>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</si>
  <si>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</si>
  <si>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</si>
  <si>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</si>
  <si>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</si>
  <si>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</si>
  <si>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</si>
  <si>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</si>
  <si>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</si>
  <si>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</si>
  <si>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</si>
  <si>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</si>
  <si>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</si>
  <si>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</si>
  <si>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</si>
  <si>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</si>
  <si>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</si>
  <si>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</si>
  <si>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</si>
  <si>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</si>
  <si>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</si>
  <si>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</si>
  <si>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</si>
  <si>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</si>
  <si>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</si>
  <si>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</si>
  <si>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</si>
  <si>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</si>
  <si>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</si>
  <si>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</si>
  <si>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</si>
  <si>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</si>
  <si>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</si>
  <si>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</si>
  <si>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</si>
  <si>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</si>
  <si>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</si>
  <si>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</si>
  <si>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</si>
  <si>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</si>
  <si>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</si>
  <si>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</si>
  <si>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</si>
  <si>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</si>
  <si>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</si>
  <si>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</si>
  <si>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</si>
  <si>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</si>
  <si>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</si>
  <si>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</si>
  <si>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</si>
  <si>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</si>
  <si>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</si>
  <si>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</si>
  <si>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</si>
  <si>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</si>
  <si>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</si>
  <si>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</si>
  <si>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</si>
  <si>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</si>
  <si>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</si>
  <si>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</si>
  <si>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</si>
  <si>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</si>
  <si>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</si>
  <si>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</si>
  <si>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</si>
  <si>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</si>
  <si>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</si>
  <si>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</si>
  <si>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</si>
  <si>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</si>
  <si>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</si>
  <si>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</si>
  <si>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</si>
  <si>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</si>
  <si>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</si>
  <si>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</si>
  <si>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</si>
  <si>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</si>
  <si>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</si>
  <si>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</si>
  <si>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</si>
  <si>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</si>
  <si>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</si>
  <si>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</si>
  <si>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</si>
  <si>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</si>
  <si>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</si>
  <si>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</si>
  <si>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</si>
  <si>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</si>
  <si>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</si>
  <si>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</si>
  <si>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</si>
  <si>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</si>
  <si>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</si>
  <si>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</si>
  <si>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</si>
  <si>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</si>
  <si>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</si>
  <si>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</si>
  <si>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</si>
  <si>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</si>
  <si>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</si>
  <si>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</si>
  <si>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</si>
  <si>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</si>
  <si>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</si>
  <si>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</si>
  <si>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</si>
  <si>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</si>
  <si>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</si>
  <si>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</si>
  <si>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</si>
  <si>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</si>
  <si>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</si>
  <si>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</si>
  <si>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</si>
  <si>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</si>
  <si>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</si>
  <si>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</si>
  <si>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</si>
  <si>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</si>
  <si>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</si>
  <si>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</si>
  <si>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</si>
  <si>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</si>
  <si>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</si>
  <si>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</si>
  <si>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</si>
  <si>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</si>
  <si>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</si>
  <si>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</si>
  <si>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</si>
  <si>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</si>
  <si>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</si>
  <si>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</si>
  <si>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</si>
  <si>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</si>
  <si>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</si>
  <si>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</si>
  <si>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</si>
  <si>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</si>
  <si>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</si>
  <si>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</si>
  <si>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</si>
  <si>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</si>
  <si>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</si>
  <si>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</si>
  <si>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</si>
  <si>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</si>
  <si>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</si>
  <si>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</si>
  <si>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</si>
  <si>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</si>
  <si>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</si>
  <si>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</si>
  <si>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</si>
  <si>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</si>
  <si>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</si>
  <si>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</si>
  <si>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</si>
  <si>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</si>
  <si>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</si>
  <si>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</si>
  <si>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</si>
  <si>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</si>
  <si>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</si>
  <si>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</si>
  <si>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</si>
  <si>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</si>
  <si>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</si>
  <si>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</si>
  <si>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</si>
  <si>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</si>
  <si>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</si>
  <si>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</si>
  <si>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</si>
  <si>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</si>
  <si>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</si>
  <si>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</si>
  <si>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</si>
  <si>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</si>
  <si>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</si>
  <si>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</si>
  <si>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</si>
  <si>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</si>
  <si>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</si>
  <si>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</si>
  <si>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</si>
  <si>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</si>
  <si>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</si>
  <si>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</si>
  <si>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</si>
  <si>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</si>
  <si>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</si>
  <si>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</si>
  <si>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</si>
  <si>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</si>
  <si>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</si>
  <si>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</si>
  <si>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</si>
  <si>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</si>
  <si>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</si>
  <si>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</si>
  <si>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</si>
  <si>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</si>
  <si>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</si>
  <si>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</si>
  <si>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</si>
  <si>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</si>
  <si>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</si>
  <si>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</si>
  <si>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</si>
  <si>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</si>
  <si>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</si>
  <si>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</si>
  <si>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</si>
  <si>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</si>
  <si>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</si>
  <si>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</si>
  <si>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</si>
  <si>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</si>
  <si>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</si>
  <si>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</si>
  <si>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</si>
  <si>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</si>
  <si>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</si>
  <si>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</si>
  <si>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</si>
  <si>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</si>
  <si>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</si>
  <si>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</si>
  <si>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</si>
  <si>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</si>
  <si>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</si>
  <si>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</si>
  <si>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</si>
  <si>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</si>
  <si>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</si>
  <si>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</si>
  <si>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</si>
  <si>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</si>
  <si>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</si>
  <si>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</si>
  <si>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</si>
  <si>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</si>
  <si>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</si>
  <si>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</si>
  <si>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</si>
  <si>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</si>
  <si>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</si>
  <si>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</si>
  <si>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</si>
  <si>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</si>
  <si>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</si>
  <si>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</si>
  <si>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</si>
  <si>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</si>
  <si>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</si>
  <si>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</si>
  <si>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</si>
  <si>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</si>
  <si>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</si>
  <si>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</si>
  <si>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</si>
  <si>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</si>
  <si>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</si>
  <si>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</si>
  <si>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</si>
  <si>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</si>
  <si>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</si>
  <si>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</si>
  <si>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</si>
  <si>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</si>
  <si>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</si>
  <si>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</si>
  <si>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</si>
  <si>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</si>
  <si>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</si>
  <si>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</si>
  <si>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</si>
  <si>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</si>
  <si>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</si>
  <si>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</si>
  <si>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</si>
  <si>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</si>
  <si>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</si>
  <si>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</si>
  <si>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</si>
  <si>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</si>
  <si>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</si>
  <si>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</si>
  <si>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</si>
  <si>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</si>
  <si>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</si>
  <si>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</si>
  <si>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</si>
  <si>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</si>
  <si>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</si>
  <si>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</si>
  <si>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</si>
  <si>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</si>
  <si>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</si>
  <si>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</si>
  <si>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</si>
  <si>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</si>
  <si>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</si>
  <si>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</si>
  <si>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</si>
  <si>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</si>
  <si>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</si>
  <si>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</si>
  <si>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</si>
  <si>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</si>
  <si>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</si>
  <si>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</si>
  <si>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</si>
  <si>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</si>
  <si>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</si>
  <si>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</si>
  <si>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</si>
  <si>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</si>
  <si>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</si>
  <si>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</si>
  <si>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</si>
  <si>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</si>
  <si>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</si>
  <si>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</si>
  <si>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</si>
  <si>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</si>
  <si>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</si>
  <si>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</si>
  <si>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</si>
  <si>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</si>
  <si>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</si>
  <si>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</si>
  <si>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</si>
  <si>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</si>
  <si>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</si>
  <si>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</si>
  <si>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</si>
  <si>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</si>
  <si>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</si>
  <si>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</si>
  <si>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</si>
  <si>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</si>
  <si>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</si>
  <si>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</si>
  <si>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</si>
  <si>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</si>
  <si>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</si>
  <si>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</si>
  <si>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</si>
  <si>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</si>
  <si>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</si>
  <si>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</si>
  <si>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</si>
  <si>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</si>
  <si>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</si>
  <si>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</si>
  <si>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</si>
  <si>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</si>
  <si>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</si>
  <si>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</si>
  <si>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</si>
  <si>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</si>
  <si>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</si>
  <si>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</si>
  <si>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</si>
  <si>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</si>
  <si>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</si>
  <si>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</si>
  <si>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</si>
  <si>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</si>
  <si>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</si>
  <si>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</si>
  <si>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</si>
  <si>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</si>
  <si>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</si>
  <si>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</si>
  <si>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</si>
  <si>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</si>
  <si>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</si>
  <si>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</si>
  <si>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</si>
  <si>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</si>
  <si>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</si>
  <si>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</si>
  <si>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</si>
  <si>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</si>
  <si>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</si>
  <si>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</si>
  <si>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</si>
  <si>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</si>
  <si>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</si>
  <si>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</si>
  <si>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</si>
  <si>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</si>
  <si>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</si>
  <si>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</si>
  <si>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</si>
  <si>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</si>
  <si>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</si>
  <si>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</si>
  <si>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</si>
  <si>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</si>
  <si>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</si>
  <si>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</si>
  <si>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</si>
  <si>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</si>
  <si>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</si>
  <si>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</si>
  <si>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</si>
  <si>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</si>
  <si>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</si>
  <si>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</si>
  <si>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</si>
  <si>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</si>
  <si>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</si>
  <si>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</si>
  <si>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</si>
  <si>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</si>
  <si>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</si>
  <si>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</si>
  <si>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</si>
  <si>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</si>
  <si>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</si>
  <si>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</si>
  <si>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</si>
  <si>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</si>
  <si>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</si>
  <si>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</si>
  <si>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</si>
  <si>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</si>
  <si>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</si>
  <si>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</si>
  <si>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</si>
  <si>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</si>
  <si>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</si>
  <si>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</si>
  <si>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</si>
  <si>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</si>
  <si>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</si>
  <si>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</si>
  <si>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</si>
  <si>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</si>
  <si>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</si>
  <si>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</si>
  <si>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</si>
  <si>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</si>
  <si>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</si>
  <si>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</si>
  <si>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</si>
  <si>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</si>
  <si>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</si>
  <si>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</si>
  <si>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</si>
  <si>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</si>
  <si>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</si>
  <si>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</si>
  <si>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</si>
  <si>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</si>
  <si>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</si>
  <si>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</si>
  <si>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</si>
  <si>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</si>
  <si>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</si>
  <si>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</si>
  <si>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</si>
  <si>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</si>
  <si>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</si>
  <si>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</si>
  <si>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</si>
  <si>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</si>
  <si>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</si>
  <si>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</si>
  <si>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</si>
  <si>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</si>
  <si>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</si>
  <si>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</si>
  <si>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</si>
  <si>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</si>
  <si>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</si>
  <si>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</si>
  <si>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</si>
  <si>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</si>
  <si>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</si>
  <si>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</si>
  <si>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</si>
  <si>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</si>
  <si>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</si>
  <si>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</si>
  <si>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</si>
  <si>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</si>
  <si>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</si>
  <si>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</si>
  <si>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</si>
  <si>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</si>
  <si>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</si>
  <si>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</si>
  <si>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</si>
  <si>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</si>
  <si>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</si>
  <si>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</si>
  <si>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</si>
  <si>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</si>
  <si>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</si>
  <si>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</si>
  <si>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</si>
  <si>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</si>
  <si>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</si>
  <si>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</si>
  <si>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</si>
  <si>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</si>
  <si>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</si>
  <si>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</si>
  <si>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</si>
  <si>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</si>
  <si>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</si>
  <si>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</si>
  <si>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</si>
  <si>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</si>
  <si>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</si>
  <si>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</si>
  <si>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</si>
  <si>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</si>
  <si>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</si>
  <si>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</si>
  <si>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</si>
  <si>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</si>
  <si>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</si>
  <si>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</si>
  <si>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</si>
  <si>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</si>
  <si>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</si>
  <si>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</si>
  <si>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</si>
  <si>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</si>
  <si>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</si>
  <si>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</si>
  <si>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</si>
  <si>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</si>
  <si>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</si>
  <si>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</si>
  <si>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</si>
  <si>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</si>
  <si>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</si>
  <si>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</si>
  <si>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</si>
  <si>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</si>
  <si>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</si>
  <si>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</si>
  <si>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</si>
  <si>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</si>
  <si>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</si>
  <si>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</si>
  <si>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</si>
  <si>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</si>
  <si>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</si>
  <si>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</si>
  <si>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</si>
  <si>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</si>
  <si>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</si>
  <si>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</si>
  <si>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</si>
  <si>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</si>
  <si>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</si>
  <si>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</si>
  <si>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</si>
  <si>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</si>
  <si>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</si>
  <si>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</si>
  <si>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</si>
  <si>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</si>
  <si>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</si>
  <si>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</si>
  <si>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</si>
  <si>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</si>
  <si>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</si>
  <si>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</si>
  <si>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</si>
  <si>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</si>
  <si>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</si>
  <si>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</si>
  <si>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</si>
  <si>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</si>
  <si>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</si>
  <si>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</si>
  <si>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</si>
  <si>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</si>
  <si>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</si>
  <si>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</si>
  <si>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</si>
  <si>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</si>
  <si>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</si>
  <si>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</si>
  <si>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</si>
  <si>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</si>
  <si>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</si>
  <si>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</si>
  <si>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</si>
  <si>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</si>
  <si>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</si>
  <si>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</si>
  <si>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</si>
  <si>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</si>
  <si>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</si>
  <si>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</si>
  <si>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</si>
  <si>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</si>
  <si>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</si>
  <si>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</si>
  <si>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</si>
  <si>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</si>
  <si>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</si>
  <si>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</si>
  <si>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</si>
  <si>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</si>
  <si>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</si>
  <si>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</si>
  <si>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</si>
  <si>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</si>
  <si>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</si>
  <si>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</si>
  <si>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</si>
  <si>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</si>
  <si>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</si>
  <si>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</si>
  <si>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</si>
  <si>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</si>
  <si>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</si>
  <si>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</si>
  <si>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</si>
  <si>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</si>
  <si>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</si>
  <si>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</si>
  <si>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</si>
  <si>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</si>
  <si>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</si>
  <si>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</si>
  <si>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</si>
  <si>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</si>
  <si>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</si>
  <si>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</si>
  <si>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</si>
  <si>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</si>
  <si>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</si>
  <si>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</si>
  <si>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</si>
  <si>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</si>
  <si>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</si>
  <si>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</si>
  <si>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</si>
  <si>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</si>
  <si>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</si>
  <si>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</si>
  <si>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</si>
  <si>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</si>
  <si>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</si>
  <si>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</si>
  <si>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</si>
  <si>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</si>
  <si>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</si>
  <si>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</si>
  <si>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</si>
  <si>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</si>
  <si>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</si>
  <si>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</si>
  <si>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</si>
  <si>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</si>
  <si>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</si>
  <si>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</si>
  <si>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</si>
  <si>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</si>
  <si>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</si>
  <si>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</si>
  <si>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</si>
  <si>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</si>
  <si>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</si>
  <si>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</si>
  <si>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</si>
  <si>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</si>
  <si>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</si>
  <si>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</si>
  <si>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</si>
  <si>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</si>
  <si>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</si>
  <si>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</si>
  <si>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</si>
  <si>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</si>
  <si>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</si>
  <si>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</si>
  <si>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</si>
  <si>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</si>
  <si>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</si>
  <si>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</si>
  <si>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</si>
  <si>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</si>
  <si>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</si>
  <si>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</si>
  <si>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</si>
  <si>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</si>
  <si>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</si>
  <si>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</si>
  <si>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</si>
  <si>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</si>
  <si>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</si>
  <si>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</si>
  <si>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</si>
  <si>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</si>
  <si>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</si>
  <si>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</si>
  <si>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</si>
  <si>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</si>
  <si>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</si>
  <si>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</si>
  <si>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</si>
  <si>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</si>
  <si>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</si>
  <si>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</si>
  <si>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</si>
  <si>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</si>
  <si>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</si>
  <si>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</si>
  <si>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</si>
  <si>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</si>
  <si>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</si>
  <si>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</si>
  <si>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</si>
  <si>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</si>
  <si>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</si>
  <si>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</si>
  <si>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</si>
  <si>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</si>
  <si>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</si>
  <si>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</si>
  <si>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</si>
  <si>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</si>
  <si>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</si>
  <si>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</si>
  <si>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</si>
  <si>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</si>
  <si>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</si>
  <si>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</si>
  <si>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</si>
  <si>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</si>
  <si>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</si>
  <si>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</si>
  <si>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</si>
  <si>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</si>
  <si>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</si>
  <si>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</si>
  <si>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</si>
  <si>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</si>
  <si>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</si>
  <si>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</si>
  <si>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</si>
  <si>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</si>
  <si>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</si>
  <si>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</si>
  <si>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</si>
  <si>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</si>
  <si>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</si>
  <si>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</si>
  <si>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</si>
  <si>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</si>
  <si>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</si>
  <si>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</si>
  <si>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</si>
  <si>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</si>
  <si>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</si>
  <si>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</si>
  <si>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</si>
  <si>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</si>
  <si>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</si>
  <si>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</si>
  <si>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</si>
  <si>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</si>
  <si>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</si>
  <si>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</si>
  <si>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</si>
  <si>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</si>
  <si>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</si>
  <si>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</si>
  <si>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</si>
  <si>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</si>
  <si>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</si>
  <si>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</si>
  <si>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</si>
  <si>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</si>
  <si>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</si>
  <si>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</si>
  <si>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</si>
  <si>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</si>
  <si>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</si>
  <si>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</si>
  <si>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</si>
  <si>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</si>
  <si>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</si>
  <si>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</si>
  <si>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</si>
  <si>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</si>
  <si>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</si>
  <si>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</si>
  <si>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</si>
  <si>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</si>
  <si>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</si>
  <si>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</si>
  <si>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</si>
  <si>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</si>
  <si>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</si>
  <si>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</si>
  <si>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</si>
  <si>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</si>
  <si>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</si>
  <si>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</si>
  <si>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</si>
  <si>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</si>
  <si>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</si>
  <si>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</si>
  <si>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</si>
  <si>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</si>
  <si>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</si>
  <si>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</si>
  <si>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</si>
  <si>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</si>
  <si>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</si>
  <si>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</si>
  <si>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</si>
  <si>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</si>
  <si>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</si>
  <si>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</si>
  <si>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</si>
  <si>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</si>
  <si>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</si>
  <si>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</si>
  <si>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</si>
  <si>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</si>
  <si>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</si>
  <si>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</si>
  <si>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</si>
  <si>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</si>
  <si>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</si>
  <si>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</si>
  <si>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</si>
  <si>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</si>
  <si>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</si>
  <si>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</si>
  <si>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</si>
  <si>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</si>
  <si>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</si>
  <si>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</si>
  <si>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</si>
  <si>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</si>
  <si>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</si>
  <si>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</si>
  <si>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</si>
  <si>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</si>
  <si>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</si>
  <si>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</si>
  <si>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</si>
  <si>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</si>
  <si>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</si>
  <si>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</si>
  <si>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</si>
  <si>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</si>
  <si>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</si>
  <si>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</si>
  <si>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</si>
  <si>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</si>
  <si>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</si>
  <si>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</si>
  <si>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</si>
  <si>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</si>
  <si>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</si>
  <si>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</si>
  <si>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</si>
  <si>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</si>
  <si>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</si>
  <si>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</si>
  <si>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</si>
  <si>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</si>
  <si>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</si>
  <si>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</si>
  <si>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</si>
  <si>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</si>
  <si>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</si>
  <si>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</si>
  <si>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</si>
  <si>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</si>
  <si>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</si>
  <si>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</si>
  <si>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</si>
  <si>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</si>
  <si>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</si>
  <si>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</si>
  <si>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</si>
  <si>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</si>
  <si>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</si>
  <si>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</si>
  <si>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</si>
  <si>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</si>
  <si>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</si>
  <si>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</si>
  <si>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</si>
  <si>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</si>
  <si>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</si>
  <si>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</si>
  <si>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</si>
  <si>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</si>
  <si>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</si>
  <si>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</si>
  <si>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</si>
  <si>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</si>
  <si>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</si>
  <si>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</si>
  <si>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</si>
  <si>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</si>
  <si>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</si>
  <si>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</si>
  <si>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</si>
  <si>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</si>
  <si>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</si>
  <si>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</si>
  <si>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</si>
  <si>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</si>
  <si>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</si>
  <si>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</si>
  <si>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</si>
  <si>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</si>
  <si>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</si>
  <si>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</si>
  <si>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</si>
  <si>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</si>
  <si>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</si>
  <si>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</si>
  <si>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</si>
  <si>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</si>
  <si>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</si>
  <si>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</si>
  <si>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</si>
  <si>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</si>
  <si>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</si>
  <si>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</si>
  <si>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</si>
  <si>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</si>
  <si>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</si>
  <si>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</si>
  <si>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</si>
  <si>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</si>
  <si>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</si>
  <si>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</si>
  <si>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</si>
  <si>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</si>
  <si>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</si>
  <si>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</si>
  <si>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</si>
  <si>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</si>
  <si>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</si>
  <si>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</si>
  <si>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</si>
  <si>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</si>
  <si>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</si>
  <si>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</si>
  <si>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</si>
  <si>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</si>
  <si>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</si>
  <si>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</si>
  <si>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</si>
  <si>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</si>
  <si>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</si>
  <si>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</si>
  <si>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</si>
  <si>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</si>
  <si>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</si>
  <si>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</si>
  <si>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</si>
  <si>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</si>
  <si>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</si>
  <si>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</si>
  <si>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</si>
  <si>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</si>
  <si>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</si>
  <si>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</si>
  <si>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</si>
  <si>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</si>
  <si>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</si>
  <si>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</si>
  <si>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</si>
  <si>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</si>
  <si>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</si>
  <si>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</si>
  <si>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</si>
  <si>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</si>
  <si>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</si>
  <si>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</si>
  <si>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</si>
  <si>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</si>
  <si>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</si>
  <si>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</si>
  <si>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</si>
  <si>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</si>
  <si>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</si>
  <si>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</si>
  <si>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</si>
  <si>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</si>
  <si>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</si>
  <si>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</si>
  <si>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</si>
  <si>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</si>
  <si>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</si>
  <si>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</si>
  <si>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</si>
  <si>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</si>
  <si>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</si>
  <si>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</si>
  <si>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</si>
  <si>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</si>
  <si>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</si>
  <si>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</si>
  <si>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</si>
  <si>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</si>
  <si>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</si>
  <si>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</si>
  <si>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</si>
  <si>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</si>
  <si>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</si>
  <si>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</si>
  <si>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</si>
  <si>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</si>
  <si>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</si>
  <si>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</si>
  <si>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</si>
  <si>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</si>
  <si>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</si>
  <si>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</si>
  <si>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</si>
  <si>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</si>
  <si>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</si>
  <si>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</si>
  <si>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</si>
  <si>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</si>
  <si>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</si>
  <si>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</si>
  <si>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</si>
  <si>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</si>
  <si>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</si>
  <si>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</si>
  <si>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</si>
  <si>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</si>
  <si>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</si>
  <si>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</si>
  <si>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</si>
  <si>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</si>
  <si>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</si>
  <si>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</si>
  <si>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</si>
  <si>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</si>
  <si>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</si>
  <si>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</si>
  <si>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</si>
  <si>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</si>
  <si>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</si>
  <si>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</si>
  <si>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</si>
  <si>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</si>
  <si>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</si>
  <si>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</si>
  <si>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</si>
  <si>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</si>
  <si>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</si>
  <si>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</si>
  <si>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</si>
  <si>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</si>
  <si>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</si>
  <si>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</si>
  <si>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</si>
  <si>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</si>
  <si>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</si>
  <si>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</si>
  <si>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</si>
  <si>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</si>
  <si>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</si>
  <si>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</si>
  <si>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</si>
  <si>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</si>
  <si>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</si>
  <si>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</si>
  <si>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</si>
  <si>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</si>
  <si>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</si>
  <si>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</si>
  <si>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</si>
  <si>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</si>
  <si>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</si>
  <si>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</si>
  <si>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</si>
  <si>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</si>
  <si>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</si>
  <si>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</si>
  <si>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</si>
  <si>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</si>
  <si>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</si>
  <si>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</si>
  <si>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</si>
  <si>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</si>
  <si>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</si>
  <si>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</si>
  <si>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</si>
  <si>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</si>
  <si>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</si>
  <si>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</si>
  <si>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</si>
  <si>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</si>
  <si>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</si>
  <si>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</si>
  <si>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</si>
  <si>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</si>
  <si>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</si>
  <si>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</si>
  <si>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</si>
  <si>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</si>
  <si>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</si>
  <si>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</si>
  <si>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</si>
  <si>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</si>
  <si>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</si>
  <si>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</si>
  <si>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</si>
  <si>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</si>
  <si>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</si>
  <si>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</si>
  <si>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</si>
  <si>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</si>
  <si>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</si>
  <si>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</si>
  <si>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</si>
  <si>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</si>
  <si>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</si>
  <si>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</si>
  <si>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</si>
  <si>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</si>
  <si>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</si>
  <si>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</si>
  <si>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</si>
  <si>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</si>
  <si>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</si>
  <si>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</si>
  <si>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</si>
  <si>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</si>
  <si>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</si>
  <si>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</si>
  <si>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</si>
  <si>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</si>
  <si>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</si>
  <si>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</si>
  <si>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</si>
  <si>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</si>
  <si>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</si>
  <si>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</si>
  <si>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</si>
  <si>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</si>
  <si>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</si>
  <si>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</si>
  <si>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</si>
  <si>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</si>
  <si>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</si>
  <si>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</si>
  <si>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</si>
  <si>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</si>
  <si>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</si>
  <si>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</si>
  <si>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</si>
  <si>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</si>
  <si>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</si>
  <si>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</si>
  <si>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</si>
  <si>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</si>
  <si>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</si>
  <si>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</si>
  <si>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</si>
  <si>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</si>
  <si>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</si>
  <si>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</si>
  <si>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</si>
  <si>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</si>
  <si>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</si>
  <si>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</si>
  <si>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</si>
  <si>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</si>
  <si>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</si>
  <si>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</si>
  <si>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</si>
  <si>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</si>
  <si>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</si>
  <si>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</si>
  <si>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</si>
  <si>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</si>
  <si>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</si>
  <si>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</si>
  <si>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</si>
  <si>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</si>
  <si>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</si>
  <si>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</si>
  <si>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</si>
  <si>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</si>
  <si>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</si>
  <si>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</si>
  <si>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</si>
  <si>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</si>
  <si>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</si>
  <si>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</si>
  <si>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</si>
  <si>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</si>
  <si>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</si>
  <si>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</si>
  <si>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</si>
  <si>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</si>
  <si>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</si>
  <si>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</si>
  <si>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</si>
  <si>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</si>
  <si>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</si>
  <si>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</si>
  <si>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</si>
  <si>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</si>
  <si>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</si>
  <si>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</si>
  <si>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</si>
  <si>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</si>
  <si>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</si>
  <si>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</si>
  <si>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</si>
  <si>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</si>
  <si>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</si>
  <si>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</si>
  <si>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</si>
  <si>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</si>
  <si>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</si>
  <si>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</si>
  <si>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</si>
  <si>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</si>
  <si>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</si>
  <si>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</si>
  <si>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</si>
  <si>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</si>
  <si>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</si>
  <si>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</si>
  <si>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</si>
  <si>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</si>
  <si>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</si>
  <si>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</si>
  <si>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</si>
  <si>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</si>
  <si>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</si>
  <si>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</si>
  <si>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</si>
  <si>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</si>
  <si>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</si>
  <si>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</si>
  <si>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</si>
  <si>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</si>
  <si>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</si>
  <si>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</si>
  <si>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</si>
  <si>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</si>
  <si>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</si>
  <si>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</si>
  <si>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</si>
  <si>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</si>
  <si>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</si>
  <si>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</si>
  <si>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</si>
  <si>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</si>
  <si>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</si>
  <si>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</si>
  <si>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</si>
  <si>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</si>
  <si>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</si>
  <si>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</si>
  <si>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</si>
  <si>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</si>
  <si>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</si>
  <si>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</si>
  <si>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</si>
  <si>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</si>
  <si>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</si>
  <si>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</si>
  <si>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</si>
  <si>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</si>
  <si>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</si>
  <si>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</si>
  <si>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</si>
  <si>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</si>
  <si>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</si>
  <si>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</si>
  <si>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</si>
  <si>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</si>
  <si>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</si>
  <si>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</si>
  <si>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</si>
  <si>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</si>
  <si>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</si>
  <si>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</si>
  <si>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</si>
  <si>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</si>
  <si>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</si>
  <si>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</si>
  <si>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</si>
  <si>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</si>
  <si>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</si>
  <si>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</si>
  <si>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</si>
  <si>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</si>
  <si>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</si>
  <si>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</si>
  <si>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</si>
  <si>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</si>
  <si>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</si>
  <si>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</si>
  <si>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</si>
  <si>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</si>
  <si>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</si>
  <si>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</si>
  <si>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</si>
  <si>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</si>
  <si>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</si>
  <si>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</si>
  <si>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</si>
  <si>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</si>
  <si>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</si>
  <si>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</si>
  <si>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</si>
  <si>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</si>
  <si>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</si>
  <si>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</si>
  <si>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</si>
  <si>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</si>
  <si>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</si>
  <si>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</si>
  <si>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</si>
  <si>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</si>
  <si>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</si>
  <si>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</si>
  <si>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</si>
  <si>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</si>
  <si>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</si>
  <si>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</si>
  <si>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</si>
  <si>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</si>
  <si>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</si>
  <si>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</si>
  <si>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</si>
  <si>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</si>
  <si>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</si>
  <si>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</si>
  <si>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</si>
  <si>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</si>
  <si>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</si>
  <si>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</si>
  <si>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</si>
  <si>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</si>
  <si>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</si>
  <si>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</si>
  <si>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</si>
  <si>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</si>
  <si>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</si>
  <si>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</si>
  <si>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</si>
  <si>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</si>
  <si>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</si>
  <si>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</si>
  <si>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</si>
  <si>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</si>
  <si>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</si>
  <si>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</si>
  <si>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</si>
  <si>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</si>
  <si>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</si>
  <si>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</si>
  <si>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</si>
  <si>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</si>
  <si>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</si>
  <si>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</si>
  <si>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</si>
  <si>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</si>
  <si>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</si>
  <si>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</si>
  <si>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</si>
  <si>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</si>
  <si>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</si>
  <si>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</si>
  <si>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</si>
  <si>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</si>
  <si>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</si>
  <si>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</si>
  <si>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</si>
  <si>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</si>
  <si>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</si>
  <si>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</si>
  <si>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</si>
  <si>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</si>
  <si>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</si>
  <si>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</si>
  <si>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</si>
  <si>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</si>
  <si>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</si>
  <si>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</si>
  <si>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</si>
  <si>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</si>
  <si>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</si>
  <si>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</si>
  <si>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</si>
  <si>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</si>
  <si>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</si>
  <si>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</si>
  <si>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</si>
  <si>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</si>
  <si>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</si>
  <si>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</si>
  <si>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</si>
  <si>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</si>
  <si>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</si>
  <si>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</si>
  <si>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</si>
  <si>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</si>
  <si>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</si>
  <si>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</si>
  <si>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</si>
  <si>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</si>
  <si>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</si>
  <si>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</si>
  <si>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</si>
  <si>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</si>
  <si>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</si>
  <si>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</si>
  <si>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</si>
  <si>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</si>
  <si>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</si>
  <si>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</si>
  <si>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</si>
  <si>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</si>
  <si>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</si>
  <si>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</si>
  <si>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</si>
  <si>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</si>
  <si>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</si>
  <si>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</si>
  <si>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</si>
  <si>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</si>
  <si>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</si>
  <si>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</si>
  <si>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</si>
  <si>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</si>
  <si>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</si>
  <si>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</si>
  <si>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</si>
  <si>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</si>
  <si>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</si>
  <si>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</si>
  <si>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</si>
  <si>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</si>
  <si>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</si>
  <si>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</si>
  <si>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</si>
  <si>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</si>
  <si>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</si>
  <si>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</si>
  <si>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</si>
  <si>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</si>
  <si>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</si>
  <si>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</si>
  <si>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</si>
  <si>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</si>
  <si>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</si>
  <si>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</si>
  <si>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</si>
  <si>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</si>
  <si>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</si>
  <si>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</si>
  <si>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</si>
  <si>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</si>
  <si>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</si>
  <si>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</si>
  <si>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</si>
  <si>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</si>
  <si>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</si>
  <si>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</si>
  <si>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</si>
  <si>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</si>
  <si>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</si>
  <si>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</si>
  <si>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</si>
  <si>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</si>
  <si>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</si>
  <si>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</si>
  <si>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</si>
  <si>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</si>
  <si>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</si>
  <si>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</si>
  <si>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</si>
  <si>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</si>
  <si>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</si>
  <si>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</si>
  <si>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</si>
  <si>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</si>
  <si>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</si>
  <si>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</si>
  <si>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</si>
  <si>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</si>
  <si>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</si>
  <si>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</si>
  <si>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</si>
  <si>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</si>
  <si>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</si>
  <si>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</si>
  <si>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</si>
  <si>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</si>
  <si>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</si>
  <si>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</si>
  <si>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</si>
  <si>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</si>
  <si>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</si>
  <si>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</si>
  <si>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</si>
  <si>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</si>
  <si>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</si>
  <si>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</si>
  <si>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</si>
  <si>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</si>
  <si>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</si>
  <si>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</si>
  <si>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</si>
  <si>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</si>
  <si>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</si>
  <si>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</si>
  <si>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</si>
  <si>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</si>
  <si>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</si>
  <si>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</si>
  <si>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</si>
  <si>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</si>
  <si>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</si>
  <si>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</si>
  <si>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</si>
  <si>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</si>
  <si>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</si>
  <si>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</si>
  <si>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</si>
  <si>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</si>
  <si>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</si>
  <si>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</si>
  <si>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</si>
  <si>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</si>
  <si>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</si>
  <si>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</si>
  <si>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</si>
  <si>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</si>
  <si>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</si>
  <si>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</si>
  <si>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</si>
  <si>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</si>
  <si>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</si>
  <si>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</si>
  <si>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</si>
  <si>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</si>
  <si>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</si>
  <si>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</si>
  <si>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</si>
  <si>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</si>
  <si>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</si>
  <si>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</si>
  <si>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</si>
  <si>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</si>
  <si>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</si>
  <si>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</si>
  <si>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</si>
  <si>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</si>
  <si>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</si>
  <si>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</si>
  <si>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</si>
  <si>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</si>
  <si>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</si>
  <si>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</si>
  <si>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</si>
  <si>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</si>
  <si>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</si>
  <si>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</si>
  <si>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</si>
  <si>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</si>
  <si>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</si>
  <si>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</si>
  <si>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</si>
  <si>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</si>
  <si>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</si>
  <si>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</si>
  <si>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</si>
  <si>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</si>
  <si>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</si>
  <si>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</si>
  <si>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</si>
  <si>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</si>
  <si>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</si>
  <si>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</si>
  <si>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</si>
  <si>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</si>
  <si>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</si>
  <si>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</si>
  <si>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</si>
  <si>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</si>
  <si>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</si>
  <si>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</si>
  <si>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</si>
  <si>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</si>
  <si>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</si>
  <si>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</si>
  <si>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</si>
  <si>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</si>
  <si>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</si>
  <si>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</si>
  <si>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</si>
  <si>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</si>
  <si>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</si>
  <si>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</si>
  <si>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</si>
  <si>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</si>
  <si>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</si>
  <si>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</si>
  <si>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</si>
  <si>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</si>
  <si>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</si>
  <si>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</si>
  <si>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</si>
  <si>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</si>
  <si>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</si>
  <si>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</si>
  <si>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</si>
  <si>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</si>
  <si>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</si>
  <si>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</si>
  <si>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</si>
  <si>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</si>
  <si>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</si>
  <si>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</si>
  <si>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</si>
  <si>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</si>
  <si>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</si>
  <si>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</si>
  <si>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</si>
  <si>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</si>
  <si>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</si>
  <si>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</si>
  <si>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</si>
  <si>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</si>
  <si>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</si>
  <si>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</si>
  <si>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</si>
  <si>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</si>
  <si>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</si>
  <si>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</si>
  <si>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</si>
  <si>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</si>
  <si>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</si>
  <si>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</si>
  <si>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</si>
  <si>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</si>
  <si>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</si>
  <si>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</si>
  <si>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</si>
  <si>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</si>
  <si>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</si>
  <si>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</si>
  <si>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</si>
  <si>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</si>
  <si>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</si>
  <si>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</si>
  <si>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</si>
  <si>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</si>
  <si>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</si>
  <si>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</si>
  <si>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</si>
  <si>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</si>
  <si>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</si>
  <si>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</si>
  <si>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</si>
  <si>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</si>
  <si>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</si>
  <si>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</si>
  <si>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</si>
  <si>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</si>
  <si>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</si>
  <si>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</si>
  <si>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</si>
  <si>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</si>
  <si>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</si>
  <si>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</si>
  <si>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</si>
  <si>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</si>
  <si>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</si>
  <si>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</si>
  <si>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</si>
  <si>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</si>
  <si>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</si>
  <si>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</si>
  <si>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</si>
  <si>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</si>
  <si>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</si>
  <si>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</si>
  <si>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</si>
  <si>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</si>
  <si>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</si>
  <si>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</si>
  <si>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</si>
  <si>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</si>
  <si>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</si>
  <si>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</si>
  <si>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</si>
  <si>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</si>
  <si>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</si>
  <si>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</si>
  <si>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</si>
  <si>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</si>
  <si>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</si>
  <si>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</si>
  <si>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</si>
  <si>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</si>
  <si>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</si>
  <si>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</si>
  <si>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</si>
  <si>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</si>
  <si>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</si>
  <si>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</si>
  <si>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</si>
  <si>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</si>
  <si>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</si>
  <si>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</si>
  <si>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</si>
  <si>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</si>
  <si>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</si>
  <si>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</si>
  <si>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</si>
  <si>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</si>
  <si>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</si>
  <si>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</si>
  <si>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</si>
  <si>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</si>
  <si>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</si>
  <si>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</si>
  <si>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</si>
  <si>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</si>
  <si>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</si>
  <si>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</si>
  <si>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</si>
  <si>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</si>
  <si>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</si>
  <si>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</si>
  <si>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</si>
  <si>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</si>
  <si>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</si>
  <si>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</si>
  <si>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</si>
  <si>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</si>
  <si>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</si>
  <si>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</si>
  <si>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</si>
  <si>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</si>
  <si>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</si>
  <si>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</si>
  <si>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</si>
  <si>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</si>
  <si>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</si>
  <si>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</si>
  <si>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</si>
  <si>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</si>
  <si>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</si>
  <si>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</si>
  <si>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</si>
  <si>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</si>
  <si>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</si>
  <si>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</si>
  <si>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</si>
  <si>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</si>
  <si>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</si>
  <si>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</si>
  <si>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</si>
  <si>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</si>
  <si>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</si>
  <si>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</si>
  <si>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</si>
  <si>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</si>
  <si>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</si>
  <si>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</si>
  <si>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</si>
  <si>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</si>
  <si>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</si>
  <si>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</si>
  <si>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</si>
  <si>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</si>
  <si>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</si>
  <si>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</si>
  <si>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</si>
  <si>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</si>
  <si>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</si>
  <si>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</si>
  <si>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</si>
  <si>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</si>
  <si>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</si>
  <si>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</si>
  <si>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</si>
  <si>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</si>
  <si>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</si>
  <si>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</si>
  <si>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</si>
  <si>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</si>
  <si>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</si>
  <si>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</si>
  <si>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</si>
  <si>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</si>
  <si>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</si>
  <si>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</si>
  <si>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</si>
  <si>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</si>
  <si>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</si>
  <si>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</si>
  <si>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</si>
  <si>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</si>
  <si>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</si>
  <si>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</si>
  <si>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</si>
  <si>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</si>
  <si>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</si>
  <si>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</si>
  <si>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</si>
  <si>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</si>
  <si>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</si>
  <si>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</si>
  <si>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</si>
  <si>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</si>
  <si>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</si>
  <si>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</si>
  <si>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</si>
  <si>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</si>
  <si>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</si>
  <si>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</si>
  <si>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</si>
  <si>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</si>
  <si>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</si>
  <si>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</si>
  <si>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</si>
  <si>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</si>
  <si>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</si>
  <si>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</si>
  <si>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</si>
  <si>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</si>
  <si>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</si>
  <si>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</si>
  <si>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</si>
  <si>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</si>
  <si>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</si>
  <si>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</si>
  <si>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</si>
  <si>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</si>
  <si>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</si>
  <si>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</si>
  <si>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</si>
  <si>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</si>
  <si>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</si>
  <si>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</si>
  <si>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</si>
  <si>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</si>
  <si>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</si>
  <si>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</si>
  <si>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</si>
  <si>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</si>
  <si>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</si>
  <si>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</si>
  <si>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</si>
  <si>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</si>
  <si>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</si>
  <si>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</si>
  <si>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</si>
  <si>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</si>
  <si>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</si>
  <si>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</si>
  <si>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</si>
  <si>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</si>
  <si>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</si>
  <si>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</si>
  <si>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</si>
  <si>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</si>
  <si>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</si>
  <si>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</si>
  <si>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</si>
  <si>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</si>
  <si>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</si>
  <si>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</si>
  <si>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</si>
  <si>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</si>
  <si>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</si>
  <si>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</si>
  <si>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</si>
  <si>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</si>
  <si>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</si>
  <si>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</si>
  <si>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</si>
  <si>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</si>
  <si>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</si>
  <si>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</si>
  <si>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</si>
  <si>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</si>
  <si>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</si>
  <si>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</si>
  <si>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</si>
  <si>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</si>
  <si>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</si>
  <si>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</si>
  <si>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</si>
  <si>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</si>
  <si>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</si>
  <si>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</si>
  <si>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</si>
  <si>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</si>
  <si>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</si>
  <si>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</si>
  <si>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</si>
  <si>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</si>
  <si>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</si>
  <si>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</si>
  <si>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</si>
  <si>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</si>
  <si>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</si>
  <si>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</si>
  <si>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</si>
  <si>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</si>
  <si>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</si>
  <si>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</si>
  <si>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</si>
  <si>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</si>
  <si>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</si>
  <si>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</si>
  <si>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</si>
  <si>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</si>
  <si>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</si>
  <si>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</si>
  <si>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</si>
  <si>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</si>
  <si>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</si>
  <si>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</si>
  <si>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</si>
  <si>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</si>
  <si>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</si>
  <si>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</si>
  <si>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</si>
  <si>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</si>
  <si>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</si>
  <si>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</si>
  <si>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</si>
  <si>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</si>
  <si>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</si>
  <si>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</si>
  <si>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</si>
  <si>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</si>
  <si>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</si>
  <si>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</si>
  <si>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</si>
  <si>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</si>
  <si>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</si>
  <si>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</si>
  <si>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</si>
  <si>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</si>
  <si>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</si>
  <si>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</si>
  <si>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</si>
  <si>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</si>
  <si>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</si>
  <si>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</si>
  <si>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</si>
  <si>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</si>
  <si>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</si>
  <si>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</si>
  <si>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</si>
  <si>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</si>
  <si>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</si>
  <si>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</si>
  <si>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</si>
  <si>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</si>
  <si>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</si>
  <si>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</si>
  <si>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</si>
  <si>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</si>
  <si>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</si>
  <si>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</si>
  <si>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</si>
  <si>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</si>
  <si>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</si>
  <si>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</si>
  <si>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</si>
  <si>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</si>
  <si>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</si>
  <si>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</si>
  <si>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</si>
  <si>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</si>
  <si>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</si>
  <si>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</si>
  <si>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</si>
  <si>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</si>
  <si>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</si>
  <si>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</si>
  <si>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</si>
  <si>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</si>
  <si>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</si>
  <si>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</si>
  <si>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</si>
  <si>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</si>
  <si>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</si>
  <si>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</si>
  <si>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</si>
  <si>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</si>
  <si>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</si>
  <si>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</si>
  <si>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</si>
  <si>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</si>
  <si>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</si>
  <si>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</si>
  <si>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</si>
  <si>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</si>
  <si>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</si>
  <si>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</si>
  <si>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</si>
  <si>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</si>
  <si>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</si>
  <si>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</si>
  <si>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</si>
  <si>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</si>
  <si>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</si>
  <si>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</si>
  <si>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</si>
  <si>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</si>
  <si>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</si>
  <si>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</si>
  <si>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</si>
  <si>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</si>
  <si>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</si>
  <si>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</si>
  <si>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</si>
  <si>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</si>
  <si>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</si>
  <si>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</si>
  <si>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</si>
  <si>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</si>
  <si>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</si>
  <si>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</si>
  <si>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</si>
  <si>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</si>
  <si>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</si>
  <si>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</si>
  <si>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</si>
  <si>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</si>
  <si>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</si>
  <si>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</si>
  <si>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</si>
  <si>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</si>
  <si>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</si>
  <si>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</si>
  <si>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</si>
  <si>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</si>
  <si>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</si>
  <si>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</si>
  <si>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</si>
  <si>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</si>
  <si>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</si>
  <si>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</si>
  <si>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</si>
  <si>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</si>
  <si>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</si>
  <si>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</si>
  <si>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</si>
  <si>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</si>
  <si>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</si>
  <si>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</si>
  <si>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</si>
  <si>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</si>
  <si>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</si>
  <si>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</si>
  <si>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</si>
  <si>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</si>
  <si>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</si>
  <si>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</si>
  <si>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</si>
  <si>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</si>
  <si>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</si>
  <si>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</si>
  <si>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</si>
  <si>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</si>
  <si>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</si>
  <si>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</si>
  <si>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</si>
  <si>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</si>
  <si>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</si>
  <si>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</si>
  <si>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</si>
  <si>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</si>
  <si>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</si>
  <si>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</si>
  <si>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</si>
  <si>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</si>
  <si>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</si>
  <si>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</si>
  <si>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</si>
  <si>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</si>
  <si>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</si>
  <si>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</si>
  <si>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</si>
  <si>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</si>
  <si>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</si>
  <si>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</si>
  <si>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</si>
  <si>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</si>
  <si>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</si>
  <si>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</si>
  <si>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</si>
  <si>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</si>
  <si>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</si>
  <si>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</si>
  <si>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</si>
  <si>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</si>
  <si>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</si>
  <si>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</si>
  <si>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</si>
  <si>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</si>
  <si>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</si>
  <si>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</si>
  <si>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</si>
  <si>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</si>
  <si>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</si>
  <si>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</si>
  <si>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</si>
  <si>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</si>
  <si>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</si>
  <si>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</si>
  <si>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</si>
  <si>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</si>
  <si>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</si>
  <si>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</si>
  <si>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</si>
  <si>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</si>
  <si>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</si>
  <si>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</si>
  <si>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</si>
  <si>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</si>
  <si>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</si>
  <si>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</si>
  <si>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</si>
  <si>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</si>
  <si>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</si>
  <si>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</si>
  <si>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</si>
  <si>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</si>
  <si>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</si>
  <si>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</si>
  <si>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</si>
  <si>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</si>
  <si>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</si>
  <si>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</si>
  <si>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</si>
  <si>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</si>
  <si>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</si>
  <si>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</si>
  <si>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</si>
  <si>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</si>
  <si>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</si>
  <si>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</si>
  <si>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</si>
  <si>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</si>
  <si>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</si>
  <si>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</si>
  <si>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</si>
  <si>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</si>
  <si>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</si>
  <si>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</si>
  <si>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</si>
  <si>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</si>
  <si>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</si>
  <si>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</si>
  <si>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</si>
  <si>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</si>
  <si>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</si>
  <si>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</si>
  <si>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</si>
  <si>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</si>
  <si>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</si>
  <si>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</si>
  <si>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</si>
  <si>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</si>
  <si>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</si>
  <si>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</si>
  <si>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</si>
  <si>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</si>
  <si>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</si>
  <si>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</si>
  <si>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</si>
  <si>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</si>
  <si>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</si>
  <si>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</si>
  <si>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</si>
  <si>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</si>
  <si>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</si>
  <si>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</si>
  <si>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</si>
  <si>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</si>
  <si>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</si>
  <si>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</si>
  <si>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</si>
  <si>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</si>
  <si>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</si>
  <si>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</si>
  <si>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</si>
  <si>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</si>
  <si>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</si>
  <si>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</si>
  <si>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</si>
  <si>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</si>
  <si>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</si>
  <si>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</si>
  <si>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</si>
  <si>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</si>
  <si>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</si>
  <si>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</si>
  <si>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</si>
  <si>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</si>
  <si>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</si>
  <si>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</si>
  <si>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</si>
  <si>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</si>
  <si>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</si>
  <si>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</si>
  <si>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</si>
  <si>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</si>
  <si>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</si>
  <si>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</si>
  <si>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</si>
  <si>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</si>
  <si>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</si>
  <si>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</si>
  <si>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</si>
  <si>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</si>
  <si>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</si>
  <si>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</si>
  <si>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</si>
  <si>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</si>
  <si>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</si>
  <si>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</si>
  <si>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</si>
  <si>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</si>
  <si>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</si>
  <si>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</si>
  <si>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</si>
  <si>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</si>
  <si>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</si>
  <si>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</si>
  <si>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</si>
  <si>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</si>
  <si>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</si>
  <si>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</si>
  <si>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</si>
  <si>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</si>
  <si>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</si>
  <si>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</si>
  <si>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</si>
  <si>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</si>
  <si>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</si>
  <si>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</si>
  <si>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</si>
  <si>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</si>
  <si>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</si>
  <si>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</si>
  <si>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</si>
  <si>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</si>
  <si>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</si>
  <si>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</si>
  <si>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</si>
  <si>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</si>
  <si>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</si>
  <si>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</si>
  <si>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</si>
  <si>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</si>
  <si>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</si>
  <si>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</si>
  <si>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</si>
  <si>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</si>
  <si>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</si>
  <si>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</si>
  <si>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</si>
  <si>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</si>
  <si>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</si>
  <si>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</si>
  <si>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</si>
  <si>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</si>
  <si>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</si>
  <si>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</si>
  <si>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</si>
  <si>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</si>
  <si>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</si>
  <si>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</si>
  <si>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</si>
  <si>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</si>
  <si>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</si>
  <si>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</si>
  <si>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</si>
  <si>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</si>
  <si>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</si>
  <si>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</si>
  <si>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</si>
  <si>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</si>
  <si>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</si>
  <si>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</si>
  <si>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</si>
  <si>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</si>
  <si>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</si>
  <si>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</si>
  <si>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</si>
  <si>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</si>
  <si>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</si>
  <si>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</si>
  <si>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</si>
  <si>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</si>
  <si>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</si>
  <si>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</si>
  <si>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</si>
  <si>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</si>
  <si>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</si>
  <si>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</si>
  <si>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</si>
  <si>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</si>
  <si>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</si>
  <si>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</si>
  <si>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</si>
  <si>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</si>
  <si>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</si>
  <si>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</si>
  <si>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</si>
  <si>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</si>
  <si>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</si>
  <si>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</si>
  <si>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</si>
  <si>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</si>
  <si>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</si>
  <si>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</si>
  <si>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</si>
  <si>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</si>
  <si>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</si>
  <si>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</si>
  <si>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</si>
  <si>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</si>
  <si>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</si>
  <si>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</si>
  <si>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</si>
  <si>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</si>
  <si>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</si>
  <si>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</si>
  <si>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</si>
  <si>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</si>
  <si>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</si>
  <si>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</si>
  <si>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</si>
  <si>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</si>
  <si>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</si>
  <si>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</si>
  <si>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</si>
  <si>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</si>
  <si>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</si>
  <si>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</si>
  <si>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</si>
  <si>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</si>
  <si>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</si>
  <si>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</si>
  <si>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</si>
  <si>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</si>
  <si>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</si>
  <si>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</si>
  <si>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</si>
  <si>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</si>
  <si>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</si>
  <si>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</si>
  <si>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</si>
  <si>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</si>
  <si>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</si>
  <si>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</si>
  <si>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</si>
  <si>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</si>
  <si>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</si>
  <si>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</si>
  <si>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</si>
  <si>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</si>
  <si>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</si>
  <si>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</si>
  <si>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</si>
  <si>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</si>
  <si>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</si>
  <si>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</si>
  <si>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</si>
  <si>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</si>
  <si>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</si>
  <si>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</si>
  <si>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</si>
  <si>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</si>
  <si>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</si>
  <si>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</si>
  <si>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</si>
  <si>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</si>
  <si>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</si>
  <si>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</si>
  <si>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</si>
  <si>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</si>
  <si>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</si>
  <si>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</si>
  <si>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</si>
  <si>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</si>
  <si>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</si>
  <si>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</si>
  <si>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</si>
  <si>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</si>
  <si>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</si>
  <si>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</si>
  <si>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</si>
  <si>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</si>
  <si>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</si>
  <si>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</si>
  <si>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</si>
  <si>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</si>
  <si>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</si>
  <si>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</si>
  <si>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</si>
  <si>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</si>
  <si>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</si>
  <si>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</si>
  <si>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</si>
  <si>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</si>
  <si>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</si>
  <si>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</si>
  <si>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</si>
  <si>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</si>
  <si>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</si>
  <si>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</si>
  <si>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</si>
  <si>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</si>
  <si>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</si>
  <si>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</si>
  <si>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</si>
  <si>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</si>
  <si>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</si>
  <si>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</si>
  <si>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</si>
  <si>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</si>
  <si>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</si>
  <si>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</si>
  <si>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</si>
  <si>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</si>
  <si>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</si>
  <si>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</si>
  <si>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</si>
  <si>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</si>
  <si>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</si>
  <si>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</si>
  <si>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</si>
  <si>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</si>
  <si>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</si>
  <si>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</si>
  <si>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</si>
  <si>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</si>
  <si>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</si>
  <si>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</si>
  <si>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</si>
  <si>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</si>
  <si>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</si>
  <si>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</si>
  <si>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</si>
  <si>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</si>
  <si>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</si>
  <si>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</si>
  <si>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</si>
  <si>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</si>
  <si>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</si>
  <si>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</si>
  <si>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</si>
  <si>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</si>
  <si>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</si>
  <si>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</si>
  <si>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</si>
  <si>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</si>
  <si>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</si>
  <si>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</si>
  <si>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</si>
  <si>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</si>
  <si>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</si>
  <si>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</si>
  <si>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</si>
  <si>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</si>
  <si>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</si>
  <si>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</si>
  <si>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</si>
  <si>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</si>
  <si>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</si>
  <si>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</si>
  <si>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</si>
  <si>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</si>
  <si>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</si>
  <si>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</si>
  <si>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</si>
  <si>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</si>
  <si>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</si>
  <si>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</si>
  <si>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</si>
  <si>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</si>
  <si>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</si>
  <si>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</si>
  <si>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</si>
  <si>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</si>
  <si>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</si>
  <si>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</si>
  <si>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</si>
  <si>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</si>
  <si>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</si>
  <si>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</si>
  <si>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</si>
  <si>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</si>
  <si>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</si>
  <si>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</si>
  <si>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</si>
  <si>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</si>
  <si>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</si>
  <si>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</si>
  <si>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</si>
  <si>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</si>
  <si>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</si>
  <si>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</si>
  <si>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</si>
  <si>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</si>
  <si>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</si>
  <si>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</si>
  <si>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</si>
  <si>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</si>
  <si>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</si>
  <si>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</si>
  <si>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</si>
  <si>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</si>
  <si>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</si>
  <si>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</si>
  <si>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</si>
  <si>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</si>
  <si>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</si>
  <si>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</si>
  <si>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</si>
  <si>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</si>
  <si>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</si>
  <si>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</si>
  <si>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</si>
  <si>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</si>
  <si>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</si>
  <si>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</si>
  <si>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</si>
  <si>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</si>
  <si>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</si>
  <si>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</si>
  <si>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</si>
  <si>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</si>
  <si>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</si>
  <si>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</si>
  <si>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</si>
  <si>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</si>
  <si>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</si>
  <si>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</si>
  <si>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</si>
  <si>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</si>
  <si>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</si>
  <si>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</si>
  <si>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</si>
  <si>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</si>
  <si>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</si>
  <si>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</si>
  <si>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</si>
  <si>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</si>
  <si>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</si>
  <si>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</si>
  <si>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</si>
  <si>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</si>
  <si>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</si>
  <si>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</si>
  <si>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</si>
  <si>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</si>
  <si>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</si>
  <si>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</si>
  <si>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</si>
  <si>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</si>
  <si>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</si>
  <si>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</si>
  <si>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</si>
  <si>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</si>
  <si>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</si>
  <si>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</si>
  <si>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</si>
  <si>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</si>
  <si>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</si>
  <si>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</si>
  <si>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</si>
  <si>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</si>
  <si>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</si>
  <si>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</si>
  <si>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</si>
  <si>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</si>
  <si>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</si>
  <si>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</si>
  <si>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</si>
  <si>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</si>
  <si>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</si>
  <si>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</si>
  <si>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</si>
  <si>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</si>
  <si>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</si>
  <si>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</si>
  <si>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</si>
  <si>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</si>
  <si>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</si>
  <si>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</si>
  <si>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</si>
  <si>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</si>
  <si>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</si>
  <si>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</si>
  <si>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</si>
  <si>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</si>
  <si>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</si>
  <si>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</si>
  <si>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</si>
  <si>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</si>
  <si>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</si>
  <si>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</si>
  <si>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</si>
  <si>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</si>
  <si>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</si>
  <si>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</si>
  <si>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</si>
  <si>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</si>
  <si>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</si>
  <si>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</si>
  <si>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</si>
  <si>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</si>
  <si>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</si>
  <si>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</si>
  <si>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</si>
  <si>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</si>
  <si>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</si>
  <si>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</si>
  <si>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</si>
  <si>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</si>
  <si>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</si>
  <si>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</si>
  <si>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</si>
  <si>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</si>
  <si>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</si>
  <si>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</si>
  <si>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</si>
  <si>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</si>
  <si>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</si>
  <si>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</si>
  <si>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</si>
  <si>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</si>
  <si>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</si>
  <si>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</si>
  <si>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</si>
  <si>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</si>
  <si>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</si>
  <si>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</si>
  <si>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</si>
  <si>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</si>
  <si>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</si>
  <si>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</si>
  <si>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</si>
  <si>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</si>
  <si>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</si>
  <si>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</si>
  <si>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</si>
  <si>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</si>
  <si>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</si>
  <si>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</si>
  <si>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</si>
  <si>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</si>
  <si>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</si>
  <si>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</si>
  <si>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</si>
  <si>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</si>
  <si>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</si>
  <si>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</si>
  <si>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</si>
  <si>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</si>
  <si>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</si>
  <si>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</si>
  <si>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</si>
  <si>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</si>
  <si>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</si>
  <si>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</si>
  <si>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</si>
  <si>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</si>
  <si>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</si>
  <si>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</si>
  <si>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</si>
  <si>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</si>
  <si>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</si>
  <si>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</si>
  <si>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</si>
  <si>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</si>
  <si>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</si>
  <si>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</si>
  <si>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</si>
  <si>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</si>
  <si>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</si>
  <si>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</si>
  <si>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</si>
  <si>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</si>
  <si>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</si>
  <si>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</si>
  <si>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</si>
  <si>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</si>
  <si>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</si>
  <si>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</si>
  <si>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</si>
  <si>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</si>
  <si>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</si>
  <si>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</si>
  <si>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</si>
  <si>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</si>
  <si>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</si>
  <si>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</si>
  <si>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</si>
  <si>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</si>
  <si>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</si>
  <si>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</si>
  <si>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</si>
  <si>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</si>
  <si>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</si>
  <si>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</si>
  <si>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</si>
  <si>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</si>
  <si>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</si>
  <si>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</si>
  <si>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</si>
  <si>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</si>
  <si>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</si>
  <si>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50 min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</si>
  <si>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</si>
  <si>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</si>
  <si>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</si>
  <si>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</si>
  <si>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</si>
  <si>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</si>
  <si>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</si>
  <si>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</si>
  <si>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</si>
  <si>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</si>
  <si>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</si>
  <si>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</si>
  <si>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PCM-20251011-00000723</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</si>
  <si>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</si>
  <si>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</si>
  <si>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</si>
  <si>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</si>
  <si>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</si>
  <si>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</si>
  <si>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</si>
  <si>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</si>
  <si>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</si>
  <si>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</si>
  <si>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PCM-20251011-00000575</t>
  </si>
  <si>
    <t>ETA 25 mins</t>
  </si>
  <si>
    <t>PCM-20251011-00000671</t>
  </si>
  <si>
    <t>will check after KMS0057</t>
  </si>
  <si>
    <t>will check after KHNJ0855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</si>
</sst>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0" totalsRowShown="0" headerRowDxfId="31" dataDxfId="30" headerRowBorderDxfId="28" tableBorderDxfId="29">
  <autoFilter ref="A1:L1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278.44241099536885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0.93308229166723322</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0.33029293981235242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8" t="s">
        <v>8903</v>
      </c>
      <c r="E5" s="69" t="s">
        <v>38964</v>
      </c>
      <c r="F5" s="162">
        <v>45941.385833333334</v>
      </c>
      <c r="G5" s="161">
        <f ca="1">IFERROR(NOW()-F5,"")</f>
        <v>5.0035879612551071E-3</v>
      </c>
      <c r="H5" s="169">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45941.390836921295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45941.390836921295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45941.390836921295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45941.390836921295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45941.390836921295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45941.390836921295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45941.390836921295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45941.390836921295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45941.390836921295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45941.390836921295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45941.390836921295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45941.390836921295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45941.390836921295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45941.390836921295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45941.390836921295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45941.390836921295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45941.390836921295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45941.390836921295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45941.390836921295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45941.390836921295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45941.390836921295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45941.390836921295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45941.390836921295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45941.390836921295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45941.390836921295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45941.390836921295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45941.390836921295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45941.390836921295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45941.390836921295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45941.390836921295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45941.390836921295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45941.390836921295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45941.390836921295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45941.390836921295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45941.390836921295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45941.390836921295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45941.390836921295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45941.390836921295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45941.390836921295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45941.390836921295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45941.390836921295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45941.390836921295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45941.390836921295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45941.390836921295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45941.390836921295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45941.390836921295</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134.66375358796358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116.39099895833351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1128</v>
      </c>
      <c r="E6" s="120" t="s">
        <v>38964</v>
      </c>
      <c r="F6" s="121">
        <v>45941.370300925926</v>
      </c>
      <c r="G6" s="122">
        <f ca="1">IFERROR(NOW()-F6,"-")</f>
        <v>2.0535995368845761E-2</v>
      </c>
      <c r="H6" s="121">
        <v>45941.365543981483</v>
      </c>
      <c r="I6" s="18" t="str">
        <f>IFERROR(VLOOKUP(D6,DB!A:F,6,0),"")</f>
        <v>SCECO</v>
      </c>
      <c r="J6" s="18" t="str">
        <f>IFERROR(VLOOKUP(D6,DB!A:G,7,0),"")</f>
        <v>Dead</v>
      </c>
      <c r="K6" s="19" t="s">
        <v>39059</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45941.390836921295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45941.390836921295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45941.390836921295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45941.390836921295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45941.390836921295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45941.390836921295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45941.390836921295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45941.390836921295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45941.390836921295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45941.390836921295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45941.390836921295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45941.390836921295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45941.390836921295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45941.390836921295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45941.390836921295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45941.390836921295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45941.390836921295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45941.390836921295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45941.390836921295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45941.390836921295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45941.390836921295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45941.390836921295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45941.390836921295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45941.390836921295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45941.390836921295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45941.390836921295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45941.390836921295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45941.390836921295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45941.390836921295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45941.390836921295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45941.390836921295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45941.390836921295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45941.390836921295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45941.390836921295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45941.390836921295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45941.390836921295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45941.390836921295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45941.390836921295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45941.390836921295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45941.390836921295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45941.390836921295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45941.390836921295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45941.390836921295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45941.390836921295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45941.390836921295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45941.390836921295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45941.390836921295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45941.390836921295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45941.390836921295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45941.390836921295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45941.390836921295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45941.390836921295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45941.390836921295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45941.390836921295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45941.390836921295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45941.390836921295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45941.390836921295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45941.390836921295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45941.390836921295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45941.390836921295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45941.390836921295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45941.390836921295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45941.390836921295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45941.390836921295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45941.390836921295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45941.390836921295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45941.390836921295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45941.390836921295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45941.390836921295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45941.390836921295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45941.390836921295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45941.390836921295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45941.390836921295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45941.390836921295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45941.390836921295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45941.390836921295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45941.390836921295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45941.390836921295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45941.390836921295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45941.390836921295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45941.390836921295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45941.390836921295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45941.390836921295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45941.390836921295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45941.390836921295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45941.390836921295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45941.390836921295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45941.390836921295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45941.390836921295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45941.390836921295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45941.390836921295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45941.390836921295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45941.390836921295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45941.390836921295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45941.390836921295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45941.390836921295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45941.390836921295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45941.390836921295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45941.390836921295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45941.390836921295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45941.390836921295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45941.390836921295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45941.390836921295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45941.390836921295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45941.390836921295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45941.390836921295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45941.390836921295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45941.390836921295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45941.390836921295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45941.390836921295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45941.390836921295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45941.390836921295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45941.390836921295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45941.390836921295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45941.390836921295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45941.390836921295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45941.390836921295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45941.390836921295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45941.390836921295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45941.390836921295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45941.390836921295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45941.390836921295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45941.390836921295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45941.390836921295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45941.390836921295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45941.390836921295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45941.390836921295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45941.390836921295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45941.390836921295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45941.390836921295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45941.390836921295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45941.390836921295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45941.390836921295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45941.390836921295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45941.390836921295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45941.390836921295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45941.390836921295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45941.390836921295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45941.390836921295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45941.390836921295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45941.390836921295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45941.390836921295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45941.390836921295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45941.390836921295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45941.390836921295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45941.390836921295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45941.390836921295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45941.390836921295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45941.390836921295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45941.390836921295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45941.390836921295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45941.390836921295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45941.390836921295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45941.390836921295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45941.390836921295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45941.390836921295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45941.390836921295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45941.390836921295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45941.390836921295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45941.390836921295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45941.390836921295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45941.390836921295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45941.390836921295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45941.390836921295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45941.390836921295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45941.390836921295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45941.390836921295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45941.390836921295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39060</v>
      </c>
      <c r="B2" s="67" t="str">
        <f>IFERROR(VLOOKUP(D2,DB!A:K,11,0),"")</f>
        <v>R3</v>
      </c>
      <c r="C2" s="18">
        <v>2</v>
      </c>
      <c r="D2" s="18" t="s">
        <v>23498</v>
      </c>
      <c r="E2" s="18" t="s">
        <v>38969</v>
      </c>
      <c r="F2" s="20">
        <v>45941.382280092592</v>
      </c>
      <c r="G2" s="21">
        <f t="shared" ref="G2:G22" ca="1" si="0">IFERROR(NOW()-F2,"-")</f>
        <v>8.5568287031492218E-3</v>
      </c>
      <c r="H2" s="22">
        <v>45941.372662037036</v>
      </c>
      <c r="I2" s="19" t="str">
        <f>IFERROR(VLOOKUP(D2,DB!A:F,6,0),"")</f>
        <v>SCECO</v>
      </c>
      <c r="J2" s="18" t="str">
        <f>IFERROR(VLOOKUP(D2,DB!A:G,7,0),"")</f>
        <v>Vandalized</v>
      </c>
      <c r="K2" s="50" t="s">
        <v>39061</v>
      </c>
      <c r="L2" s="23" t="str">
        <f>IFERROR(VLOOKUP(D2,DB!A:I,9,0),"")</f>
        <v>Latis</v>
      </c>
    </row>
    <row r="3" spans="1:13" ht="15" customHeight="1">
      <c r="A3" s="19"/>
      <c r="B3" s="67" t="str">
        <f>IFERROR(VLOOKUP(D3,DB!A:K,11,0),"")</f>
        <v/>
      </c>
      <c r="C3" s="18"/>
      <c r="D3" s="18"/>
      <c r="E3" s="18"/>
      <c r="F3" s="20"/>
      <c r="G3" s="21">
        <f t="shared" ca="1" si="0"/>
        <v>45941.390836921295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45941.390836921295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45941.390836921295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45941.390836921295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45941.390836921295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45941.390836921295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45941.390836921295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45941.390836921295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45941.390836921295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45941.390836921295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45941.390836921295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45941.390836921295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45941.390836921295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45941.390836921295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45941.390836921295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45941.390836921295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45941.390836921295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45941.390836921295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45941.390836921295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45941.390836921295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45941.390836921295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45941.390836921295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45941.390836921295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45941.390836921295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45941.390836921295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45941.390836921295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45941.390836921295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45941.390836921295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45941.390836921295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45941.390836921295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45941.390836921295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45941.390836921295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45941.390836921295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45941.390836921295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45941.390836921295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45941.390836921295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45941.390836921295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45941.390836921295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45941.390836921295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45941.390836921295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45941.390836921295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45941.390836921295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45941.390836921295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45941.390836921295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45941.390836921295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45941.390836921295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45941.390836921295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45941.390836921295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45941.390836921295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45941.390836921295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45941.390836921295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45941.390836921295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45941.390836921295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45941.390836921295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45941.390836921295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45941.390836921295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45941.390836921295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45941.390836921295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45941.390836921295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45941.390836921295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45941.390836921295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45941.390836921295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45941.390836921295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45941.390836921295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45941.390836921295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45941.390836921295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45941.390836921295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45941.390836921295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45941.390836921295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45941.390836921295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45941.390836921295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45941.390836921295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45941.390836921295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45941.390836921295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45941.390836921295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45941.390836921295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45941.390836921295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45941.390836921295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45941.390836921295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45941.390836921295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45941.390836921295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45941.390836921295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45941.390836921295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45941.390836921295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45941.390836921295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45941.390836921295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45941.390836921295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45941.390836921295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45941.390836921295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45941.390836921295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45941.390836921295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45941.390836921295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45941.390836921295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45941.390836921295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45941.390836921295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45941.390836921295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45941.390836921295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45941.390836921295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45941.390836921295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45941.390836921295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45941.390836921295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45941.390836921295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45941.390836921295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45941.390836921295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45941.390836921295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45941.390836921295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45941.390836921295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45941.390836921295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45941.390836921295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45941.390836921295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45941.390836921295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45941.390836921295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45941.390836921295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45941.390836921295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45941.390836921295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45941.390836921295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45941.390836921295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45941.390836921295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45941.390836921295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45941.390836921295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45941.390836921295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45941.390836921295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45941.390836921295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45941.390836921295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45941.390836921295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45941.390836921295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45941.390836921295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45941.390836921295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45941.390836921295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45941.390836921295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45941.390836921295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45941.390836921295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45941.390836921295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45941.390836921295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45941.390836921295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45941.390836921295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45941.390836921295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45941.390836921295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45941.390836921295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45941.390836921295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45941.390836921295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45941.390836921295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45941.390836921295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45941.390836921295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45941.390836921295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45941.390836921295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45941.390836921295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45941.390836921295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45941.390836921295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45941.390836921295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45941.390836921295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45941.390836921295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45941.390836921295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45941.390836921295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45941.390836921295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45941.390836921295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45941.390836921295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45941.390836921295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45941.390836921295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45941.390836921295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45941.390836921295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45941.390836921295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45941.390836921295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45941.390836921295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45941.390836921295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45941.390836921295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45941.390836921295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45941.390836921295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45941.390836921295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45941.390836921295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45941.390836921295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45941.390836921295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45941.390836921295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45941.390836921295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45941.390836921295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45941.390836921295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45941.390836921295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45941.390836921295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45941.390836921295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45941.390836921295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45941.390836921295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45941.390836921295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45941.390836921295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45941.390836921295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45941.390836921295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45941.390836921295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45941.390836921295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45941.390836921295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45941.390836921295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45941.390836921295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45941.390836921295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45941.390836921295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45941.390836921295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45941.390836921295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45941.390836921295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45941.390836921295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45941.390836921295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45941.390836921295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45941.390836921295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45941.390836921295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45941.390836921295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45941.390836921295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45941.390836921295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45941.390836921295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45941.390836921295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45941.390836921295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45941.390836921295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45941.390836921295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45941.390836921295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45941.390836921295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45941.390836921295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45941.390836921295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45941.390836921295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45941.390836921295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45941.390836921295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45941.390836921295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45941.390836921295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45941.390836921295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45941.390836921295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45941.390836921295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45941.390836921295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45941.390836921295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45941.390836921295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45941.390836921295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45941.390836921295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45941.390836921295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45941.390836921295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45941.390836921295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45941.390836921295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45941.390836921295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45941.390836921295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45941.390836921295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45941.390836921295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45941.390836921295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45941.390836921295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45941.390836921295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45941.390836921295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45941.390836921295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45941.390836921295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45941.390836921295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45941.390836921295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45941.390836921295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45941.390836921295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45941.390836921295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45941.390836921295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45941.390836921295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45941.390836921295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45941.390836921295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45941.390836921295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45941.390836921295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45941.390836921295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45941.390836921295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45941.390836921295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45941.390836921295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45941.390836921295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45941.390836921295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45941.390836921295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45941.390836921295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45941.390836921295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45941.390836921295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45941.390836921295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45941.390836921295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45941.390836921295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45941.390836921295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45941.390836921295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45941.390836921295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45941.390836921295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45941.390836921295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45941.390836921295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45941.390836921295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45941.390836921295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45941.390836921295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45941.390836921295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45941.390836921295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45941.390836921295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45941.390836921295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45941.390836921295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45941.390836921295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45941.390836921295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45941.390836921295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45941.390836921295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45941.390836921295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45941.390836921295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45941.390836921295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45941.390836921295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45941.390836921295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45941.390836921295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45941.390836921295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45941.390836921295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45941.390836921295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45941.390836921295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45941.390836921295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45941.390836921295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45941.390836921295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45941.390836921295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45941.390836921295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45941.390836921295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45941.390836921295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45941.390836921295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45941.390836921295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45941.390836921295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45941.390836921295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45941.390836921295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45941.390836921295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45941.390836921295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45941.390836921295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45941.390836921295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45941.390836921295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45941.390836921295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45941.390836921295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45941.390836921295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45941.390836921295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45941.390836921295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45941.390836921295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45941.390836921295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45941.390836921295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45941.390836921295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45941.390836921295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45941.390836921295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45941.390836921295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45941.390836921295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45941.390836921295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45941.390836921295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45941.390836921295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45941.390836921295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45941.390836921295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45941.390836921295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45941.390836921295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45941.390836921295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45941.390836921295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45941.390836921295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45941.390836921295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45941.390836921295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45941.390836921295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45941.390836921295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45941.390836921295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45941.390836921295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45941.390836921295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45941.390836921295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45941.390836921295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45941.390836921295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45941.390836921295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45941.390836921295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45941.390836921295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45941.390836921295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45941.390836921295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45941.390836921295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45941.390836921295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45941.390836921295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45941.390836921295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45941.390836921295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45941.390836921295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45941.390836921295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45941.390836921295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45941.390836921295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45941.390836921295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45941.390836921295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45941.390836921295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45941.390836921295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45941.390836921295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45941.390836921295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45941.390836921295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45941.390836921295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45941.390836921295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45941.390836921295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45941.390836921295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45941.390836921295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45941.390836921295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45941.390836921295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45941.390836921295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45941.390836921295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45941.390836921295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45941.390836921295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45941.390836921295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45941.390836921295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45941.390836921295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45941.390836921295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45941.390836921295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45941.390836921295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45941.390836921295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45941.390836921295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45941.390836921295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45941.390836921295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45941.390836921295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45941.390836921295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45941.390836921295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45941.390836921295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45941.390836921295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45941.390836921295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45941.390836921295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45941.390836921295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45941.390836921295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45941.390836921295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45941.390836921295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45941.390836921295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45941.390836921295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45941.390836921295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45941.390836921295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45941.390836921295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45941.390836921295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45941.390836921295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45941.390836921295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45941.390836921295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45941.390836921295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45941.390836921295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45941.390836921295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45941.390836921295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45941.390836921295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45941.390836921295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45941.390836921295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45941.390836921295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45941.390836921295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45941.390836921295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45941.390836921295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45941.390836921295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45941.390836921295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45941.390836921295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45941.390836921295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45941.390836921295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45941.390836921295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45941.390836921295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45941.390836921295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45941.390836921295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45941.390836921295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45941.390836921295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45941.390836921295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45941.390836921295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45941.390836921295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45941.390836921295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45941.390836921295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45941.390836921295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45941.390836921295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45941.390836921295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45941.390836921295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45941.390836921295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45941.390836921295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45941.390836921295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45941.390836921295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45941.390836921295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45941.390836921295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45941.390836921295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45941.390836921295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45941.390836921295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45941.390836921295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45941.390836921295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45941.390836921295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45941.390836921295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45941.390836921295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45941.390836921295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45941.390836921295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45941.390836921295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45941.390836921295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45941.390836921295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45941.390836921295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45941.390836921295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45941.390836921295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45941.390836921295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45941.390836921295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45941.390836921295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45941.390836921295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45941.390836921295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45941.390836921295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45941.390836921295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45941.390836921295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45941.390836921295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45941.390836921295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45941.390836921295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45941.390836921295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45941.390836921295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45941.390836921295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45941.390836921295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45941.390836921295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45941.390836921295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45941.390836921295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45941.390836921295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45941.390836921295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45941.390836921295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45941.390836921295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45941.390836921295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45941.390836921295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45941.390836921295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45941.390836921295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45941.390836921295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45941.390836921295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45941.390836921295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45941.390836921295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45941.390836921295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45941.390836921295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45941.390836921295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45941.390836921295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45941.390836921295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45941.390836921295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45941.390836921295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45941.390836921295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45941.390836921295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45941.390836921295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45941.390836921295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45941.390836921295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45941.390836921295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45941.390836921295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45941.390836921295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45941.390836921295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45941.390836921295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45941.390836921295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45941.390836921295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45941.390836921295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45941.390836921295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45941.390836921295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45941.390836921295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45941.390836921295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45941.390836921295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45941.390836921295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45941.390836921295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45941.390836921295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45941.390836921295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45941.390836921295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45941.390836921295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45941.390836921295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45941.390836921295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45941.390836921295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45941.390836921295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45941.390836921295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45941.390836921295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45941.390836921295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45941.390836921295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45941.390836921295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45941.390836921295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45941.390836921295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45941.390836921295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45941.390836921295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45941.390836921295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45941.390836921295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45941.390836921295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45941.390836921295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45941.390836921295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45941.390836921295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45941.390836921295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45941.390836921295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45941.390836921295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45941.390836921295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45941.390836921295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45941.390836921295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45941.390836921295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45941.390836921295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45941.390836921295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45941.390836921295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45941.390836921295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45941.390836921295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45941.390836921295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45941.390836921295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45941.390836921295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45941.390836921295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45941.390836921295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45941.390836921295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45941.390836921295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45941.390836921295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45941.390836921295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45941.390836921295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45941.390836921295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45941.390836921295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45941.390836921295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45941.390836921295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45941.390836921295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45941.390836921295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45941.390836921295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45941.390836921295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45941.390836921295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45941.390836921295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45941.390836921295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45941.390836921295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45941.390836921295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45941.390836921295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45941.390836921295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45941.390836921295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45941.390836921295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45941.390836921295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45941.390836921295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45941.390836921295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45941.390836921295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45941.390836921295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45941.390836921295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45941.390836921295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45941.390836921295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45941.390836921295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45941.390836921295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45941.390836921295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45941.390836921295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45941.390836921295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45941.390836921295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45941.390836921295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45941.390836921295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45941.390836921295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45941.390836921295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45941.390836921295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45941.390836921295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45941.390836921295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45941.390836921295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45941.390836921295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45941.390836921295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45941.390836921295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45941.390836921295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45941.390836921295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45941.390836921295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45941.390836921295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45941.390836921295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45941.390836921295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45941.390836921295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45941.390836921295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45941.390836921295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45941.390836921295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45941.390836921295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45941.390836921295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45941.390836921295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45941.390836921295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45941.390836921295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45941.390836921295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45941.390836921295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45941.390836921295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45941.390836921295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45941.390836921295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45941.390836921295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45941.390836921295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45941.390836921295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45941.390836921295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45941.390836921295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45941.390836921295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45941.390836921295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45941.390836921295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45941.390836921295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45941.390836921295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45941.390836921295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45941.390836921295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45941.390836921295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45941.390836921295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45941.390836921295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45941.390836921295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45941.390836921295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45941.390836921295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45941.390836921295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45941.390836921295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45941.390836921295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45941.390836921295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45941.390836921295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45941.390836921295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45941.390836921295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45941.390836921295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45941.390836921295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45941.390836921295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45941.390836921295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45941.390836921295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45941.390836921295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45941.390836921295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45941.390836921295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45941.390836921295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45941.390836921295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45941.390836921295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45941.390836921295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45941.390836921295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45941.390836921295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45941.390836921295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45941.390836921295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45941.390836921295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45941.390836921295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45941.390836921295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45941.390836921295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45941.390836921295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45941.390836921295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45941.390836921295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45941.390836921295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45941.390836921295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45941.390836921295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45941.390836921295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45941.390836921295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45941.390836921295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45941.390836921295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45941.390836921295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45941.390836921295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45941.390836921295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45941.390836921295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45941.390836921295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45941.390836921295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45941.390836921295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45941.390836921295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45941.390836921295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45941.390836921295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45941.390836921295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45941.390836921295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45941.390836921295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45941.390836921295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45941.390836921295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45941.390836921295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45941.390836921295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45941.390836921295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45941.390836921295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45941.390836921295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45941.390836921295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45941.390836921295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45941.390836921295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45941.390836921295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45941.390836921295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45941.390836921295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45941.390836921295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45941.390836921295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45941.390836921295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45941.390836921295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45941.390836921295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45941.390836921295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45941.390836921295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45941.390836921295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45941.390836921295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45941.390836921295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45941.390836921295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45941.390836921295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45941.390836921295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45941.390836921295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45941.390836921295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45941.390836921295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45941.390836921295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45941.390836921295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45941.390836921295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45941.390836921295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45941.390836921295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45941.390836921295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45941.390836921295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45941.390836921295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45941.390836921295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45941.390836921295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45941.390836921295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45941.390836921295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45941.390836921295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45941.390836921295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45941.390836921295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45941.390836921295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45941.390836921295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45941.390836921295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45941.390836921295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45941.390836921295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45941.390836921295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45941.390836921295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45941.390836921295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45941.390836921295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45941.390836921295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45941.390836921295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45941.390836921295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45941.390836921295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45941.390836921295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45941.390836921295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45941.390836921295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45941.390836921295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45941.390836921295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45941.390836921295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45941.390836921295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45941.390836921295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45941.390836921295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45941.390836921295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45941.390836921295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45941.390836921295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45941.390836921295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45941.390836921295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45941.390836921295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45941.390836921295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45941.390836921295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45941.390836921295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45941.390836921295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45941.390836921295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45941.390836921295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45941.390836921295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45941.390836921295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45941.390836921295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45941.390836921295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45941.390836921295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45941.390836921295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45941.390836921295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45941.390836921295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45941.390836921295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45941.390836921295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45941.390836921295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45941.390836921295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45941.390836921295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45941.390836921295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45941.390836921295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45941.390836921295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45941.390836921295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45941.390836921295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45941.390836921295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45941.390836921295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45941.390836921295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45941.390836921295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45941.390836921295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45941.390836921295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45941.390836921295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45941.390836921295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45941.390836921295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45941.390836921295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45941.390836921295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45941.390836921295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45941.390836921295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45941.390836921295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45941.390836921295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45941.390836921295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45941.390836921295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45941.390836921295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45941.390836921295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45941.390836921295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45941.390836921295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45941.390836921295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45941.390836921295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45941.390836921295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45941.390836921295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45941.390836921295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45941.390836921295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45941.390836921295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45941.390836921295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45941.390836921295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45941.390836921295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45941.390836921295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45941.390836921295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45941.390836921295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45941.390836921295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45941.390836921295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45941.390836921295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45941.390836921295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45941.390836921295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45941.390836921295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45941.390836921295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45941.390836921295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45941.390836921295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45941.390836921295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45941.390836921295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45941.390836921295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45941.390836921295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45941.390836921295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45941.390836921295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45941.390836921295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45941.390836921295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45941.390836921295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45941.390836921295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45941.390836921295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45941.390836921295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45941.390836921295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45941.390836921295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45941.390836921295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45941.390836921295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45941.390836921295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45941.390836921295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45941.390836921295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45941.390836921295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45941.390836921295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45941.390836921295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45941.390836921295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45941.390836921295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45941.390836921295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45941.390836921295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45941.390836921295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45941.390836921295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45941.390836921295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45941.390836921295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45941.390836921295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45941.390836921295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45941.390836921295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45941.390836921295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45941.390836921295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45941.390836921295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45941.390836921295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45941.390836921295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45941.390836921295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45941.390836921295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45941.390836921295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45941.390836921295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45941.390836921295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45941.390836921295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45941.390836921295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45941.390836921295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45941.390836921295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45941.390836921295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45941.390836921295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45941.390836921295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45941.390836921295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45941.390836921295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45941.390836921295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45941.390836921295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45941.390836921295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45941.390836921295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45941.390836921295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45941.390836921295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45941.390836921295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45941.390836921295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45941.390836921295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45941.390836921295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45941.390836921295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45941.390836921295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45941.390836921295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45941.390836921295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45941.390836921295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45941.390836921295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45941.390836921295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45941.390836921295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45941.390836921295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45941.390836921295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45941.390836921295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45941.390836921295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45941.390836921295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45941.390836921295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45941.390836921295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45941.390836921295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45941.390836921295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45941.390836921295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45941.390836921295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45941.390836921295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45941.390836921295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45941.390836921295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45941.390836921295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45941.390836921295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45941.390836921295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45941.390836921295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45941.390836921295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45941.390836921295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45941.390836921295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45941.390836921295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45941.390836921295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45941.390836921295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45941.390836921295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45941.390836921295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45941.390836921295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45941.390836921295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45941.390836921295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45941.390836921295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45941.390836921295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45941.390836921295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45941.390836921295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45941.390836921295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45941.390836921295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45941.390836921295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45941.390836921295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45941.390836921295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45941.390836921295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45941.390836921295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45941.390836921295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45941.390836921295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45941.390836921295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45941.390836921295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45941.390836921295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45941.390836921295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45941.390836921295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45941.390836921295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45941.390836921295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45941.390836921295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45941.390836921295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45941.390836921295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45941.390836921295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45941.390836921295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45941.390836921295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45941.390836921295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45941.390836921295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45941.390836921295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45941.390836921295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45941.390836921295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45941.390836921295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45941.390836921295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45941.390836921295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45941.390836921295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45941.390836921295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45941.390836921295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45941.390836921295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45941.390836921295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45941.390836921295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45941.390836921295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45941.390836921295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45941.390836921295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45941.390836921295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45941.390836921295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45941.390836921295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45941.390836921295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45941.390836921295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45941.390836921295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45941.390836921295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45941.390836921295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45941.390836921295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45941.390836921295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45941.390836921295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45941.390836921295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45941.390836921295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45941.390836921295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45941.390836921295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45941.390836921295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45941.390836921295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45941.390836921295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45941.390836921295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45941.390836921295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45941.390836921295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45941.390836921295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45941.390836921295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45941.390836921295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45941.390836921295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45941.390836921295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45941.390836921295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45941.390836921295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45941.390836921295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45941.390836921295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45941.390836921295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45941.390836921295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45941.390836921295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45941.390836921295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45941.390836921295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45941.390836921295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45941.390836921295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45941.390836921295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45941.390836921295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45941.390836921295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45941.390836921295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45941.390836921295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45941.390836921295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45941.390836921295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45941.390836921295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45941.390836921295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45941.390836921295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45941.390836921295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45941.390836921295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45941.390836921295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45941.390836921295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45941.390836921295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45941.390836921295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45941.390836921295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45941.390836921295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45941.390836921295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45941.390836921295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45941.390836921295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45941.390836921295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45941.390836921295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45941.390836921295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45941.390836921295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45941.390836921295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45941.390836921295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45941.390836921295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45941.390836921295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45941.390836921295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45941.390836921295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45941.390836921295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45941.390836921295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45941.390836921295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45941.390836921295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45941.390836921295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45941.390836921295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45941.390836921295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45941.390836921295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45941.390836921295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45941.390836921295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45941.390836921295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45941.390836921295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45941.390836921295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45941.390836921295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45941.390836921295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45941.390836921295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45941.390836921295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45941.390836921295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45941.390836921295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45941.390836921295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45941.390836921295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45941.390836921295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45941.390836921295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45941.390836921295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45941.390836921295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45941.390836921295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45941.390836921295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45941.390836921295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45941.390836921295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45941.390836921295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45941.390836921295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45941.390836921295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45941.390836921295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45941.390836921295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45941.390836921295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45941.390836921295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45941.390836921295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45941.390836921295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45941.390836921295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45941.390836921295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45941.390836921295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45941.390836921295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45941.390836921295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45941.390836921295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45941.390836921295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45941.390836921295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45941.390836921295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45941.390836921295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45941.390836921295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45941.390836921295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45941.390836921295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45941.390836921295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45941.390836921295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45941.390836921295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45941.390836921295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45941.390836921295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45941.390836921295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45941.390836921295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45941.390836921295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45941.390836921295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45941.390836921295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45941.390836921295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45941.390836921295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45941.390836921295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45941.390836921295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45941.390836921295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45941.390836921295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45941.390836921295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45941.390836921295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45941.390836921295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45941.390836921295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45941.390836921295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45941.390836921295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45941.390836921295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45941.390836921295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45941.390836921295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45941.390836921295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45941.390836921295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45941.390836921295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45941.390836921295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45941.390836921295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45941.390836921295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45941.390836921295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45941.390836921295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45941.390836921295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45941.390836921295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45941.390836921295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45941.390836921295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45941.390836921295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45941.390836921295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45941.390836921295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45941.390836921295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45941.390836921295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45941.390836921295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45941.390836921295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45941.390836921295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45941.390836921295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45941.390836921295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45941.390836921295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45941.390836921295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45941.390836921295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45941.390836921295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45941.390836921295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45941.390836921295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45941.390836921295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45941.390836921295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45941.390836921295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45941.390836921295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45941.390836921295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45941.390836921295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45941.390836921295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45941.390836921295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45941.390836921295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45941.390836921295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45941.390836921295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45941.390836921295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45941.390836921295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45941.390836921295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45941.390836921295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45941.390836921295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45941.390836921295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45941.390836921295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45941.390836921295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45941.390836921295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45941.390836921295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45941.390836921295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45941.390836921295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45941.390836921295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45941.390836921295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45941.390836921295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45941.390836921295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45941.390836921295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45941.390836921295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45941.390836921295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45941.390836921295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45941.390836921295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45941.390836921295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45941.390836921295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45941.390836921295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45941.390836921295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45941.390836921295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45941.390836921295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45941.390836921295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45941.390836921295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45941.390836921295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45941.390836921295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45941.390836921295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45941.390836921295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45941.390836921295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45941.390836921295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237.91011932869878</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5">
        <v>45941.201597222222</v>
      </c>
      <c r="G3" s="132">
        <f ca="1">IFERROR(NOW()-F3,"")</f>
        <v>0.18923969907336868</v>
      </c>
      <c r="H3" s="131">
        <v>45941.195949074077</v>
      </c>
      <c r="I3" s="127" t="str">
        <f>IFERROR(VLOOKUP(D3,DB!A:F,6,0),"")</f>
        <v>SCECO</v>
      </c>
      <c r="J3" s="127" t="str">
        <f>IFERROR(VLOOKUP(D3,DB!A:G,7,0),"")</f>
        <v>Dead</v>
      </c>
      <c r="K3" s="133" t="s">
        <v>39065</v>
      </c>
      <c r="L3" s="129" t="str">
        <f>IFERROR(VLOOKUP(D3,DB!A:I,9,0),"")</f>
        <v>Latis</v>
      </c>
    </row>
    <row r="4" spans="1:16" ht="15" customHeight="1">
      <c r="A4" s="127"/>
      <c r="B4" s="127" t="str">
        <f>IFERROR(VLOOKUP(D4,DB!A:K,11,0),"")</f>
        <v/>
      </c>
      <c r="C4" s="128"/>
      <c r="D4" s="99"/>
      <c r="E4" s="104"/>
      <c r="F4" s="131"/>
      <c r="G4" s="132">
        <f ca="1">IFERROR(NOW()-F4,"")</f>
        <v>45941.390836921295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45941.390836921295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45941.390836921295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45941.390836921295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45941.390836921295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45941.390836921295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45941.390836921295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45941.390836921295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45941.390836921295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45941.390836921295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45941.390836921295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45941.390836921295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45941.390836921295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45941.390836921295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45941.390836921295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45941.390836921295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45941.390836921295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45941.390836921295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45941.390836921295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45941.390836921295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45941.390836921295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45941.390836921295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45941.390836921295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45941.390836921295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45941.390836921295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45941.390836921295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45941.390836921295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45941.390836921295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45941.390836921295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45941.390836921295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45941.390836921295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45941.390836921295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45941.390836921295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45941.390836921295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45941.390836921295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45941.390836921295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45941.390836921295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45941.390836921295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45941.390836921295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45941.390836921295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45941.390836921295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45941.390836921295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45941.390836921295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45941.390836921295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45941.390836921295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45941.390836921295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45941.390836921295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45941.390836921295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45941.390836921295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45941.390836921295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45941.390836921295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45941.390836921295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45941.390836921295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45941.390836921295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45941.390836921295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45941.390836921295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45941.390836921295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45941.390836921295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45941.390836921295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45941.390836921295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45941.390836921295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45941.390836921295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45941.390836921295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45941.390836921295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45941.390836921295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45941.390836921295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45941.390836921295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45941.390836921295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45941.390836921295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45941.390836921295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45941.390836921295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45941.390836921295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45941.390836921295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45941.390836921295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45941.390836921295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45941.390836921295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45941.390836921295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45941.390836921295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45941.390836921295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45941.390836921295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45941.390836921295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45941.390836921295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45941.390836921295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45941.390836921295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45941.390836921295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45941.390836921295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45941.390836921295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45941.390836921295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45941.390836921295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45941.390836921295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45941.390836921295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45941.390836921295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45941.390836921295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45941.390836921295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45941.390836921295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45941.390836921295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45941.390836921295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45941.390836921295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45941.390836921295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45941.390836921295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45941.390836921295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45941.390836921295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45941.390836921295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45941.390836921295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45941.390836921295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45941.390836921295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45941.390836921295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45941.390836921295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45941.390836921295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45941.390836921295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45941.390836921295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45941.390836921295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45941.390836921295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45941.390836921295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45941.390836921295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45941.390836921295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45941.390836921295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45941.390836921295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45941.390836921295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45941.390836921295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45941.390836921295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45941.390836921295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45941.390836921295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45941.390836921295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45941.390836921295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45941.390836921295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45941.390836921295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45941.390836921295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45941.390836921295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45941.390836921295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45941.390836921295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45941.390836921295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45941.390836921295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45941.390836921295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45941.390836921295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45941.390836921295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45941.390836921295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45941.390836921295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45941.390836921295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45941.390836921295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45941.390836921295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45941.390836921295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45941.390836921295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45941.390836921295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45941.390836921295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45941.390836921295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45941.390836921295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45941.390836921295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45941.390836921295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45941.390836921295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45941.390836921295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45941.390836921295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45941.390836921295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45941.390836921295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45941.390836921295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45941.390836921295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45941.390836921295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45941.390836921295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45941.390836921295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45941.390836921295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45941.390836921295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45941.390836921295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45941.390836921295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45941.390836921295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45941.390836921295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45941.390836921295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45941.390836921295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45941.390836921295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45941.390836921295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45941.390836921295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45941.390836921295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45941.390836921295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45941.390836921295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45941.390836921295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45941.390836921295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45941.390836921295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45941.390836921295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45941.390836921295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45941.390836921295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45941.390836921295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45941.390836921295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45941.390836921295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45941.390836921295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45941.390836921295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45941.390836921295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45941.390836921295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45941.390836921295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45941.390836921295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45941.390836921295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45941.390836921295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45941.390836921295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45941.390836921295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45941.390836921295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45941.390836921295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45941.390836921295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45941.390836921295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45941.390836921295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45941.390836921295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45941.390836921295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45941.390836921295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45941.390836921295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45941.390836921295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45941.390836921295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45941.390836921295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45941.390836921295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45941.390836921295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45941.390836921295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45941.390836921295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45941.390836921295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45941.390836921295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45941.390836921295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45941.390836921295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45941.390836921295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45941.390836921295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45941.390836921295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45941.390836921295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45941.390836921295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45941.390836921295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45941.390836921295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45941.390836921295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45941.390836921295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45941.390836921295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45941.390836921295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45941.390836921295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45941.390836921295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45941.390836921295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45941.390836921295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45941.390836921295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45941.390836921295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45941.390836921295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45941.390836921295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45941.390836921295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45941.390836921295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45941.390836921295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45941.390836921295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45941.390836921295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45941.390836921295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45941.390836921295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45941.390836921295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45941.390836921295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45941.390836921295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45941.390836921295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45941.390836921295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45941.390836921295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45941.390836921295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45941.390836921295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45941.390836921295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45941.390836921295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45941.390836921295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45941.390836921295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45941.390836921295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45941.390836921295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45941.390836921295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45941.390836921295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45941.390836921295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45941.390836921295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45941.390836921295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45941.390836921295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45941.390836921295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45941.390836921295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45941.390836921295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45941.390836921295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45941.390836921295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45941.390836921295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45941.390836921295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45941.390836921295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45941.390836921295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45941.390836921295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45941.390836921295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45941.390836921295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45941.390836921295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45941.390836921295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45941.390836921295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45941.390836921295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45941.390836921295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45941.390836921295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45941.390836921295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45941.390836921295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45941.390836921295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45941.390836921295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45941.390836921295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45941.390836921295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45941.390836921295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45941.390836921295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45941.390836921295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45941.390836921295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45941.390836921295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45941.390836921295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45941.390836921295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45941.390836921295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45941.390836921295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45941.390836921295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45941.390836921295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45941.390836921295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45941.390836921295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45941.390836921295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45941.390836921295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45941.390836921295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45941.390836921295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45941.390836921295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45941.390836921295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45941.390836921295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45941.390836921295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45941.390836921295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45941.390836921295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45941.390836921295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45941.390836921295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45941.390836921295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45941.390836921295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45941.390836921295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45941.390836921295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45941.390836921295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45941.390836921295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45941.390836921295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45941.390836921295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45941.390836921295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45941.390836921295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45941.390836921295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45941.390836921295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45941.390836921295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45941.390836921295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45941.390836921295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45941.390836921295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45941.390836921295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45941.390836921295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45941.390836921295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45941.390836921295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45941.390836921295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45941.390836921295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45941.390836921295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45941.390836921295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45941.390836921295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45941.390836921295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45941.390836921295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45941.390836921295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45941.390836921295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45941.390836921295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45941.390836921295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45941.390836921295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45941.390836921295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45941.390836921295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45941.390836921295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45941.390836921295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45941.390836921295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45941.390836921295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45941.390836921295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45941.390836921295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45941.390836921295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45941.390836921295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45941.390836921295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45941.390836921295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45941.390836921295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45941.390836921295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45941.390836921295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45941.390836921295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45941.390836921295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45941.390836921295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45941.390836921295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45941.390836921295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45941.390836921295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45941.390836921295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45941.390836921295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45941.390836921295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45941.390836921295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45941.390836921295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45941.390836921295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45941.390836921295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45941.390836921295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45941.390836921295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45941.390836921295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45941.390836921295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45941.390836921295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45941.390836921295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45941.390836921295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45941.390836921295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45941.390836921295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45941.390836921295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45941.390836921295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45941.390836921295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45941.390836921295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45941.390836921295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45941.390836921295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45941.390836921295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45941.390836921295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45941.390836921295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45941.390836921295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45941.390836921295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45941.390836921295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45941.390836921295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45941.390836921295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45941.390836921295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45941.390836921295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45941.390836921295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45941.390836921295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45941.390836921295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45941.390836921295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45941.390836921295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45941.390836921295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45941.390836921295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45941.390836921295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45941.390836921295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45941.390836921295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45941.390836921295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45941.390836921295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45941.390836921295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45941.390836921295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45941.390836921295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45941.390836921295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45941.390836921295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45941.390836921295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45941.390836921295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45941.390836921295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45941.390836921295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45941.390836921295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45941.390836921295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45941.390836921295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45941.390836921295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45941.390836921295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45941.390836921295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45941.390836921295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45941.390836921295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45941.390836921295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45941.390836921295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45941.390836921295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45941.390836921295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45941.390836921295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45941.390836921295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45941.390836921295</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45941.390836921295</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9" sqref="D29"/>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49.558776736106665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15.20195960647834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G5" ca="1" si="1">IFERROR(NOW()-F4,"")</f>
        <v>2.9401736108411569E-2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38173</v>
      </c>
      <c r="E5" s="37" t="s">
        <v>38964</v>
      </c>
      <c r="F5" s="38">
        <v>45941.387048611112</v>
      </c>
      <c r="G5" s="39">
        <f t="shared" ca="1" si="1"/>
        <v>3.7883101831539534E-3</v>
      </c>
      <c r="H5" s="38">
        <v>45941.380798611113</v>
      </c>
      <c r="I5" s="37" t="str">
        <f>IFERROR(VLOOKUP(D5,DB!A:F,6,0),"")</f>
        <v>SCECO</v>
      </c>
      <c r="J5" s="37" t="str">
        <f>IFERROR(VLOOKUP(D5,DB!A:G,7,0),"")</f>
        <v>Haj Removal</v>
      </c>
      <c r="K5" s="37" t="s">
        <v>39071</v>
      </c>
      <c r="L5" s="37" t="str">
        <f>IFERROR(VLOOKUP(D5,DB!A:I,9,0),"")</f>
        <v>Latis</v>
      </c>
    </row>
    <row r="6" spans="1:13" ht="15">
      <c r="A6" s="37"/>
      <c r="B6" s="37" t="str">
        <f>IFERROR(VLOOKUP(D6,DB!A:K,11,0),"")</f>
        <v/>
      </c>
      <c r="C6" s="37"/>
      <c r="D6" s="37"/>
      <c r="E6" s="37"/>
      <c r="F6" s="38"/>
      <c r="G6" s="39">
        <f t="shared" ref="G6:G37" ca="1" si="2">IFERROR(NOW()-F6,"")</f>
        <v>45941.390836921295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45941.390836921295</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2"/>
        <v>45941.390836921295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45941.390836921295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45941.390836921295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45941.390836921295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45941.390836921295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45941.390836921295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45941.390836921295</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45941.390836921295</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45941.390836921295</v>
      </c>
      <c r="H16" s="38"/>
      <c r="I16" s="37" t="str">
        <f>IFERROR(VLOOKUP(D16,DB!A:F,6,0),"")</f>
        <v/>
      </c>
      <c r="J16" s="37" t="str">
        <f>IFERROR(VLOOKUP(D16,DB!A:G,7,0),"")</f>
        <v/>
      </c>
      <c r="K16" s="37"/>
      <c r="L16" s="37" t="str">
        <f>IFERROR(VLOOKUP(D16,DB!A:I,9,0),"")</f>
        <v/>
      </c>
    </row>
    <row r="17" spans="1:12" ht="15">
      <c r="A17" s="84"/>
      <c r="B17" s="84" t="str">
        <f>IFERROR(VLOOKUP(D17,DB!A:K,11,0),"")</f>
        <v/>
      </c>
      <c r="C17" s="84"/>
      <c r="D17" s="166"/>
      <c r="E17" s="84"/>
      <c r="F17" s="123"/>
      <c r="G17" s="124">
        <f t="shared" ca="1" si="2"/>
        <v>45941.390836921295</v>
      </c>
      <c r="H17" s="123"/>
      <c r="I17" s="84" t="str">
        <f>IFERROR(VLOOKUP(D17,DB!A:F,6,0),"")</f>
        <v/>
      </c>
      <c r="J17" s="84" t="str">
        <f>IFERROR(VLOOKUP(D17,DB!A:G,7,0),"")</f>
        <v/>
      </c>
      <c r="K17" s="84"/>
      <c r="L17" s="84" t="str">
        <f>IFERROR(VLOOKUP(D17,DB!A:I,9,0),"")</f>
        <v/>
      </c>
    </row>
    <row r="18" spans="1:12" ht="15">
      <c r="A18" s="37"/>
      <c r="B18" s="37" t="str">
        <f>IFERROR(VLOOKUP(D18,DB!A:K,11,0),"")</f>
        <v/>
      </c>
      <c r="C18" s="37"/>
      <c r="D18" s="126"/>
      <c r="E18" s="37"/>
      <c r="F18" s="38"/>
      <c r="G18" s="39">
        <f t="shared" ca="1" si="2"/>
        <v>45941.390836921295</v>
      </c>
      <c r="H18" s="38"/>
      <c r="I18" s="37" t="str">
        <f>IFERROR(VLOOKUP(D18,DB!A:F,6,0),"")</f>
        <v/>
      </c>
      <c r="J18" s="37" t="str">
        <f>IFERROR(VLOOKUP(D18,DB!A:G,7,0),"")</f>
        <v/>
      </c>
      <c r="K18" s="37"/>
      <c r="L18" s="37" t="str">
        <f>IFERROR(VLOOKUP(D18,DB!A:I,9,0),"")</f>
        <v/>
      </c>
    </row>
    <row r="19" spans="1:12" ht="15">
      <c r="A19" s="37"/>
      <c r="B19" s="37" t="str">
        <f>IFERROR(VLOOKUP(D19,DB!A:K,11,0),"")</f>
        <v/>
      </c>
      <c r="C19" s="37"/>
      <c r="D19" s="126"/>
      <c r="E19" s="37"/>
      <c r="F19" s="38"/>
      <c r="G19" s="39">
        <f t="shared" ca="1" si="2"/>
        <v>45941.390836921295</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45941.390836921295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45941.390836921295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45941.390836921295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45941.390836921295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45941.390836921295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45941.390836921295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45941.390836921295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45941.390836921295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45941.390836921295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45941.390836921295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45941.390836921295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45941.390836921295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45941.390836921295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45941.390836921295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45941.390836921295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45941.390836921295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45941.390836921295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45941.390836921295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ref="G38:G69" ca="1" si="3">IFERROR(NOW()-F38,"")</f>
        <v>45941.390836921295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45941.390836921295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45941.390836921295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45941.390836921295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45941.390836921295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45941.390836921295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45941.390836921295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45941.390836921295</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t="shared" ca="1" si="3"/>
        <v>45941.390836921295</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t="shared" ca="1" si="3"/>
        <v>45941.390836921295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45941.390836921295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45941.390836921295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45941.390836921295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45941.390836921295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45941.390836921295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45941.390836921295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45941.390836921295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45941.390836921295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45941.390836921295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45941.390836921295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45941.390836921295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45941.390836921295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45941.390836921295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45941.390836921295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45941.390836921295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45941.390836921295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45941.390836921295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45941.390836921295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45941.390836921295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45941.390836921295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45941.390836921295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45941.390836921295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ref="G70:G101" ca="1" si="4">IFERROR(NOW()-F70,"")</f>
        <v>45941.390836921295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45941.390836921295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45941.390836921295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45941.390836921295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45941.390836921295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45941.390836921295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45941.390836921295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45941.390836921295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45941.390836921295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45941.390836921295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45941.390836921295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45941.390836921295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45941.390836921295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45941.390836921295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45941.390836921295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45941.390836921295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45941.390836921295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45941.390836921295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45941.390836921295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45941.390836921295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45941.390836921295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45941.390836921295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45941.390836921295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45941.390836921295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45941.390836921295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45941.390836921295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45941.390836921295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45941.390836921295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45941.390836921295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45941.390836921295</v>
      </c>
      <c r="H99" s="38"/>
      <c r="I99" s="37" t="str">
        <f>IFERROR(VLOOKUP(D99,DB!A:F,6,0),"")</f>
        <v/>
      </c>
      <c r="J99" s="37" t="str">
        <f>IFERROR(VLOOKUP(D99,DB!A:G,7,0),"")</f>
        <v/>
      </c>
      <c r="K99" s="37"/>
      <c r="L99" s="37" t="str">
        <f>IFERROR(VLOOKUP(D99,DB!A:I,9,0),"")</f>
        <v/>
      </c>
    </row>
    <row r="100" spans="1:12" ht="15">
      <c r="A100" s="84"/>
      <c r="B100" s="84" t="str">
        <f>IFERROR(VLOOKUP(D100,DB!A:K,11,0),"")</f>
        <v/>
      </c>
      <c r="C100" s="84"/>
      <c r="D100" s="84"/>
      <c r="E100" s="84"/>
      <c r="F100" s="123"/>
      <c r="G100" s="124">
        <f t="shared" ca="1" si="4"/>
        <v>45941.390836921295</v>
      </c>
      <c r="H100" s="123"/>
      <c r="I100" s="84" t="str">
        <f>IFERROR(VLOOKUP(D100,DB!A:F,6,0),"")</f>
        <v/>
      </c>
      <c r="J100" s="84" t="str">
        <f>IFERROR(VLOOKUP(D100,DB!A:G,7,0),"")</f>
        <v/>
      </c>
      <c r="K100" s="84"/>
      <c r="L100" s="84" t="str">
        <f>IFERROR(VLOOKUP(D100,DB!A:I,9,0),"")</f>
        <v/>
      </c>
    </row>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2" ht="15"/>
    <row r="763" ht="15"/>
    <row r="770" ht="15"/>
    <row r="773" ht="15"/>
    <row r="775" ht="15"/>
    <row r="778" ht="15"/>
    <row r="786" ht="15"/>
    <row r="787" ht="15"/>
    <row r="789" ht="15"/>
    <row r="790" ht="15"/>
    <row r="794" ht="15"/>
    <row r="795" ht="15"/>
    <row r="797" ht="15"/>
    <row r="798" ht="15"/>
    <row r="799" ht="15"/>
    <row r="800" ht="15"/>
    <row r="801" ht="15"/>
    <row r="802" ht="15"/>
    <row r="803" ht="15"/>
    <row r="804"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1" ht="15"/>
    <row r="899" ht="15"/>
    <row r="900" ht="15"/>
    <row r="902" ht="15"/>
    <row r="903" ht="15"/>
    <row r="904" ht="15"/>
    <row r="906" ht="15"/>
    <row r="907" ht="15"/>
    <row r="911" ht="15"/>
    <row r="912" ht="15"/>
    <row r="914" ht="15"/>
    <row r="915" ht="15"/>
    <row r="917" ht="15"/>
    <row r="918" ht="15"/>
    <row r="919" ht="15"/>
    <row r="920" ht="15"/>
    <row r="921" ht="15"/>
    <row r="922" ht="15"/>
    <row r="923" ht="15"/>
    <row r="924" ht="15"/>
    <row r="925" ht="15"/>
    <row r="927" ht="15"/>
    <row r="928" ht="15"/>
    <row r="930" ht="15"/>
    <row r="931"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70" ht="15"/>
    <row r="971" ht="15"/>
    <row r="973" ht="15"/>
    <row r="974" ht="15"/>
    <row r="975" ht="15"/>
    <row r="976" ht="15"/>
    <row r="977" ht="15"/>
    <row r="978" ht="15"/>
    <row r="979" ht="15"/>
    <row r="980" ht="15"/>
    <row r="982" ht="15"/>
    <row r="983" ht="15"/>
    <row r="985" ht="15"/>
    <row r="986" ht="15"/>
    <row r="989" ht="15"/>
    <row r="990" ht="15"/>
    <row r="993" ht="15"/>
    <row r="996" ht="15"/>
    <row r="997" ht="15"/>
    <row r="999" ht="15"/>
    <row r="1000" ht="15"/>
    <row r="1002" ht="15"/>
    <row r="1003"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198" ht="15"/>
    <row r="1199" ht="15"/>
    <row r="1201" ht="15"/>
    <row r="1202"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6" ht="15"/>
    <row r="1273" ht="15"/>
    <row r="1276" ht="15"/>
    <row r="1277" ht="15"/>
    <row r="1279" ht="15"/>
    <row r="1280" ht="15"/>
    <row r="1281" ht="15"/>
    <row r="1284" ht="15"/>
    <row r="1285" ht="15"/>
    <row r="1288" ht="15"/>
    <row r="1290" ht="15"/>
    <row r="1291" ht="15"/>
    <row r="1293" ht="15"/>
    <row r="1294" ht="15"/>
    <row r="1296" ht="15"/>
    <row r="1297"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3" ht="15"/>
    <row r="1331" ht="15"/>
    <row r="1333" ht="15"/>
    <row r="1334" ht="15"/>
    <row r="1335" ht="15"/>
    <row r="1336" ht="15"/>
    <row r="1337" ht="15"/>
    <row r="1338" ht="15"/>
    <row r="1339" ht="15"/>
    <row r="1340" ht="15"/>
    <row r="1341" ht="15"/>
    <row r="1342" ht="15"/>
    <row r="1343" ht="15"/>
    <row r="1344" ht="15"/>
    <row r="1345" ht="15"/>
    <row r="1346" ht="15"/>
    <row r="1347" ht="15"/>
    <row r="1348" ht="15"/>
    <row r="1349" ht="15"/>
    <row r="1351" ht="15"/>
    <row r="1355" ht="15"/>
    <row r="1356" ht="15"/>
    <row r="1357" ht="15"/>
    <row r="1359" ht="15"/>
    <row r="1360" ht="15"/>
    <row r="1361" ht="15"/>
    <row r="1362" ht="15"/>
    <row r="1363" ht="15"/>
    <row r="1364" ht="15"/>
    <row r="1365" ht="15"/>
    <row r="1366" ht="15"/>
    <row r="1367" ht="15"/>
    <row r="1370" ht="15"/>
    <row r="1371"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tabSelected="1" workbookViewId="0">
      <selection activeCell="A8" sqref="A8:X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14.617989699072496</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1.8617744212970138</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7.5098646990736597</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45941.023958333331</v>
      </c>
      <c r="G5" s="151">
        <f ca="1">IFERROR(NOW()-F5,"-")</f>
        <v>0.36687858796358341</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8" t="str">
        <f>IFERROR(VLOOKUP(D6,DB!A:K,11,0),"")</f>
        <v>R6</v>
      </c>
      <c r="C6" s="148">
        <v>4</v>
      </c>
      <c r="D6" s="148" t="s">
        <v>38903</v>
      </c>
      <c r="E6" s="148" t="s">
        <v>38964</v>
      </c>
      <c r="F6" s="150">
        <v>45941.32471064815</v>
      </c>
      <c r="G6" s="151">
        <f ca="1">IFERROR(NOW()-F6,"-")</f>
        <v>6.6126273144618608E-2</v>
      </c>
      <c r="H6" s="152">
        <v>45941.314340277779</v>
      </c>
      <c r="I6" s="148" t="str">
        <f>IFERROR(VLOOKUP(D6,DB!A:F,6,0),"")</f>
        <v>SCECO</v>
      </c>
      <c r="J6" s="148" t="str">
        <f>IFERROR(VLOOKUP(D6,DB!A:G,7,0),"")</f>
        <v>Dead</v>
      </c>
      <c r="K6" s="148" t="s">
        <v>39082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39083</v>
      </c>
      <c r="B7" s="148" t="str">
        <f>IFERROR(VLOOKUP(D7,DB!A:K,11,0),"")</f>
        <v>R6</v>
      </c>
      <c r="C7" s="148">
        <v>1</v>
      </c>
      <c r="D7" s="156" t="s">
        <v>33009</v>
      </c>
      <c r="E7" s="157" t="s">
        <v>38964</v>
      </c>
      <c r="F7" s="113">
        <v>45941.339699074073</v>
      </c>
      <c r="G7" s="151">
        <f ca="1">IFERROR(NOW()-F7,"-")</f>
        <v>5.1137847221980337E-2</v>
      </c>
      <c r="H7" s="113">
        <v>45941.333935185183</v>
      </c>
      <c r="I7" s="156" t="str">
        <f>IFERROR(VLOOKUP(D7,DB!A:F,6,0),"")</f>
        <v>SCECO</v>
      </c>
      <c r="J7" s="156" t="str">
        <f>IFERROR(VLOOKUP(D7,DB!A:G,7,0),"")</f>
        <v>Dead+No BB Design</v>
      </c>
      <c r="K7" s="158" t="s">
        <v>39084</v>
      </c>
      <c r="L7" s="157" t="str">
        <f>IFERROR(VLOOKUP(D7,DB!A:I,9,0),"")</f>
        <v>Latis</v>
      </c>
    </row>
    <row r="8" spans="1:16383" ht="31.5" customHeight="1">
      <c r="A8" s="110" t="s">
        <v>39085</v>
      </c>
      <c r="B8" s="109" t="str">
        <f>IFERROR(VLOOKUP(D8,DB!A:K,11,0),"")</f>
        <v>R6</v>
      </c>
      <c r="C8" s="111">
        <v>1</v>
      </c>
      <c r="D8" s="109" t="s">
        <v>33511</v>
      </c>
      <c r="E8" s="157" t="s">
        <v>38964</v>
      </c>
      <c r="F8" s="113">
        <v>45941.367303240739</v>
      </c>
      <c r="G8" s="81">
        <f ca="1">IFERROR(NOW()-F8,"-")</f>
        <v>2.3533680556283798E-2</v>
      </c>
      <c r="H8" s="113">
        <v>45941.355104166665</v>
      </c>
      <c r="I8" s="109" t="str">
        <f>IFERROR(VLOOKUP(D8,DB!A:F,6,0),"")</f>
        <v>SCECO</v>
      </c>
      <c r="J8" s="108" t="str">
        <f>IFERROR(VLOOKUP(D8,DB!A:G,7,0),"")</f>
        <v>Dead</v>
      </c>
      <c r="K8" s="114" t="s">
        <v>39086</v>
      </c>
      <c r="L8" s="115" t="str">
        <f>IFERROR(VLOOKUP(D8,DB!A:I,9,0),"")</f>
        <v>Latis</v>
      </c>
    </row>
    <row r="9" spans="1:16383" ht="31.5" customHeight="1">
      <c r="A9" s="110"/>
      <c r="B9" s="109" t="str">
        <f>IFERROR(VLOOKUP(D9,DB!A:K,11,0),"")</f>
        <v>R6</v>
      </c>
      <c r="C9" s="111">
        <v>3</v>
      </c>
      <c r="D9" s="109" t="s">
        <v>33703</v>
      </c>
      <c r="E9" s="112"/>
      <c r="F9" s="113"/>
      <c r="G9" s="81">
        <f ca="1">IFERROR(NOW()-F9,"-")</f>
        <v>45941.390836921295</v>
      </c>
      <c r="H9" s="113">
        <v>45941.354189814818</v>
      </c>
      <c r="I9" s="109" t="str">
        <f>IFERROR(VLOOKUP(D9,DB!A:F,6,0),"")</f>
        <v>SCECO</v>
      </c>
      <c r="J9" s="108" t="str">
        <f>IFERROR(VLOOKUP(D9,DB!A:G,7,0),"")</f>
        <v>Dead</v>
      </c>
      <c r="K9" s="114" t="s">
        <v>39087</v>
      </c>
      <c r="L9" s="115" t="str">
        <f>IFERROR(VLOOKUP(D9,DB!A:I,9,0),"")</f>
        <v>Latis</v>
      </c>
    </row>
    <row r="10" spans="1:16383" ht="31.5" customHeight="1">
      <c r="A10" s="110"/>
      <c r="B10" s="109" t="str">
        <f>IFERROR(VLOOKUP(D10,DB!A:K,11,0),"")</f>
        <v/>
      </c>
      <c r="C10" s="111"/>
      <c r="D10" s="163"/>
      <c r="E10" s="112"/>
      <c r="F10" s="113"/>
      <c r="G10" s="81">
        <f ca="1">IFERROR(NOW()-F10,"-")</f>
        <v>45941.390836921295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63"/>
      <c r="E11" s="112"/>
      <c r="F11" s="113"/>
      <c r="G11" s="81">
        <f ca="1">IFERROR(NOW()-F11,"-")</f>
        <v>45941.390836921295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45941.390836921295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45941.390836921295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45941.390836921295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45941.390836921295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45941.390836921295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45941.390836921295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45941.390836921295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45941.390836921295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45941.390836921295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45941.390836921295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45941.390836921295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45941.390836921295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45941.390836921295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45941.390836921295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45941.390836921295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45941.390836921295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45941.390836921295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45941.390836921295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45941.390836921295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45941.390836921295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45941.390836921295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45941.390836921295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45941.390836921295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45941.390836921295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45941.390836921295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45941.390836921295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45941.390836921295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45941.390836921295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45941.390836921295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45941.390836921295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45941.390836921295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45941.390836921295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45941.390836921295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45941.390836921295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45941.390836921295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45941.390836921295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45941.390836921295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45941.390836921295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45941.390836921295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45941.390836921295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45941.390836921295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45941.390836921295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45941.390836921295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45941.390836921295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45941.390836921295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45941.390836921295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45941.390836921295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45941.390836921295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45941.390836921295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45941.390836921295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45941.390836921295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45941.390836921295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45941.390836921295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45941.390836921295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45941.390836921295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45941.390836921295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45941.390836921295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45941.390836921295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45941.390836921295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45941.390836921295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45941.390836921295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45941.390836921295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45941.390836921295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45941.390836921295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45941.390836921295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45941.390836921295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45941.390836921295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45941.390836921295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45941.390836921295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45941.390836921295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45941.390836921295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45941.390836921295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45941.390836921295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45941.390836921295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45941.390836921295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45941.390836921295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45941.390836921295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45941.390836921295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45941.390836921295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45941.390836921295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45941.390836921295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45941.390836921295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45941.390836921295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45941.390836921295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45941.390836921295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45941.390836921295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45941.390836921295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45941.390836921295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45941.390836921295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45941.390836921295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45941.390836921295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45941.390836921295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45941.390836921295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45941.390836921295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45941.390836921295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45941.390836921295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45941.390836921295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45941.390836921295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45941.390836921295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45941.390836921295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45941.390836921295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45941.390836921295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45941.390836921295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45941.390836921295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45941.390836921295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45941.390836921295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45941.390836921295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45941.390836921295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45941.390836921295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45941.390836921295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45941.390836921295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45941.390836921295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45941.390836921295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45941.390836921295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45941.390836921295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45941.390836921295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45941.390836921295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45941.390836921295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45941.390836921295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45941.390836921295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45941.390836921295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45941.390836921295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45941.390836921295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45941.390836921295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45941.390836921295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45941.390836921295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45941.390836921295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45941.390836921295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45941.390836921295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45941.390836921295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45941.390836921295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45941.390836921295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45941.390836921295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45941.390836921295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45941.390836921295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45941.390836921295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45941.390836921295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45941.390836921295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45941.390836921295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45941.390836921295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45941.390836921295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45941.390836921295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45941.390836921295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45941.390836921295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45941.390836921295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45941.390836921295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45941.390836921295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45941.390836921295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45941.390836921295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45941.390836921295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45941.390836921295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45941.390836921295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45941.390836921295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45941.390836921295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45941.390836921295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45941.390836921295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45941.390836921295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45941.390836921295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45941.390836921295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45941.390836921295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45941.390836921295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45941.390836921295</v>
      </c>
      <c r="H173" s="113"/>
      <c r="I173" s="109" t="str">
        <f>IFERROR(VLOOKUP(D173,DB!A:F,6,0),"")</f>
        <v/>
      </c>
      <c r="J173" s="108" t="str">
        <f>IFERROR(VLOOKUP(D173,DB!A:G,7,0),"")</f>
        <v/>
      </c>
      <c r="K173" s="114"/>
      <c r="L173" s="115" t="str">
        <f>IFERROR(VLOOKUP(D173,DB!A:I,9,0),"")</f>
        <v/>
      </c>
    </row>
  </sheetData>
  <dataValidations count="2">
    <dataValidation allowBlank="1" showInputMessage="1" showErrorMessage="1" sqref="E1" xr:uid="{380493DB-286A-4683-AF55-C78F04945A49}"/>
    <dataValidation type="list" allowBlank="1" showInputMessage="1" showErrorMessage="1" sqref="E3 E5: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2025-10-11T06:23:16Z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