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78" documentId="13_ncr:1_{F6CB121F-512D-4AA6-A0C1-0FB36C537598}" xr6:coauthVersionLast="47" xr6:coauthVersionMax="47" xr10:uidLastSave="{2B2DDA95-B20B-41E2-9B37-6C435D259FEB}"/>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<sst xmlns="http://schemas.openxmlformats.org/spreadsheetml/2006/main" count="178592" uniqueCount="39081">
  <si>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</si>
  <si>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</si>
  <si>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</si>
  <si>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</si>
  <si>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</si>
  <si>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</si>
  <si>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</si>
  <si>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</si>
  <si>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</si>
  <si>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</si>
  <si>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</si>
  <si>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</si>
  <si>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</si>
  <si>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</si>
  <si>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</si>
  <si>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</si>
  <si>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</si>
  <si>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</si>
  <si>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</si>
  <si>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</si>
  <si>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</si>
  <si>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</si>
  <si>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</si>
  <si>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</si>
  <si>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</si>
  <si>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</si>
  <si>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</si>
  <si>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</si>
  <si>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</si>
  <si>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</si>
  <si>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</si>
  <si>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</si>
  <si>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</si>
  <si>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</si>
  <si>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</si>
  <si>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</si>
  <si>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</si>
  <si>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</si>
  <si>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</si>
  <si>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</si>
  <si>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</si>
  <si>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</si>
  <si>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</si>
  <si>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</si>
  <si>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</si>
  <si>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</si>
  <si>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</si>
  <si>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</si>
  <si>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</si>
  <si>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</si>
  <si>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</si>
  <si>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</si>
  <si>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</si>
  <si>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</si>
  <si>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</si>
  <si>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</si>
  <si>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</si>
  <si>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</si>
  <si>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</si>
  <si>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</si>
  <si>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</si>
  <si>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</si>
  <si>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</si>
  <si>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</si>
  <si>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</si>
  <si>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</si>
  <si>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</si>
  <si>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</si>
  <si>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</si>
  <si>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</si>
  <si>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</si>
  <si>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</si>
  <si>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</si>
  <si>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</si>
  <si>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</si>
  <si>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</si>
  <si>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</si>
  <si>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</si>
  <si>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</si>
  <si>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</si>
  <si>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</si>
  <si>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</si>
  <si>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</si>
  <si>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</si>
  <si>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</si>
  <si>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</si>
  <si>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</si>
  <si>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</si>
  <si>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</si>
  <si>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</si>
  <si>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</si>
  <si>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</si>
  <si>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</si>
  <si>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</si>
  <si>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</si>
  <si>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</si>
  <si>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</si>
  <si>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</si>
  <si>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</si>
  <si>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</si>
  <si>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</si>
  <si>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</si>
  <si>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</si>
  <si>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</si>
  <si>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</si>
  <si>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</si>
  <si>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</si>
  <si>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</si>
  <si>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</si>
  <si>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</si>
  <si>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</si>
  <si>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</si>
  <si>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</si>
  <si>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</si>
  <si>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</si>
  <si>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</si>
  <si>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</si>
  <si>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</si>
  <si>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</si>
  <si>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</si>
  <si>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</si>
  <si>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</si>
  <si>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</si>
  <si>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</si>
  <si>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</si>
  <si>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</si>
  <si>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</si>
  <si>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</si>
  <si>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</si>
  <si>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</si>
  <si>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</si>
  <si>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</si>
  <si>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</si>
  <si>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</si>
  <si>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</si>
  <si>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</si>
  <si>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</si>
  <si>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</si>
  <si>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</si>
  <si>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</si>
  <si>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</si>
  <si>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</si>
  <si>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</si>
  <si>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</si>
  <si>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</si>
  <si>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</si>
  <si>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</si>
  <si>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</si>
  <si>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</si>
  <si>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</si>
  <si>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</si>
  <si>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</si>
  <si>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</si>
  <si>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</si>
  <si>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</si>
  <si>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</si>
  <si>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</si>
  <si>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</si>
  <si>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</si>
  <si>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</si>
  <si>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</si>
  <si>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</si>
  <si>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</si>
  <si>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</si>
  <si>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</si>
  <si>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</si>
  <si>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</si>
  <si>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</si>
  <si>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</si>
  <si>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</si>
  <si>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</si>
  <si>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</si>
  <si>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</si>
  <si>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</si>
  <si>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</si>
  <si>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</si>
  <si>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</si>
  <si>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</si>
  <si>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</si>
  <si>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</si>
  <si>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</si>
  <si>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</si>
  <si>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</si>
  <si>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</si>
  <si>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</si>
  <si>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</si>
  <si>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</si>
  <si>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</si>
  <si>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</si>
  <si>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</si>
  <si>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</si>
  <si>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</si>
  <si>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</si>
  <si>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</si>
  <si>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</si>
  <si>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</si>
  <si>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</si>
  <si>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</si>
  <si>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</si>
  <si>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</si>
  <si>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</si>
  <si>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</si>
  <si>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</si>
  <si>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</si>
  <si>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</si>
  <si>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</si>
  <si>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</si>
  <si>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</si>
  <si>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</si>
  <si>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</si>
  <si>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</si>
  <si>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</si>
  <si>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</si>
  <si>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</si>
  <si>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</si>
  <si>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</si>
  <si>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</si>
  <si>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</si>
  <si>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</si>
  <si>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</si>
  <si>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</si>
  <si>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</si>
  <si>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</si>
  <si>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</si>
  <si>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</si>
  <si>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</si>
  <si>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</si>
  <si>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</si>
  <si>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</si>
  <si>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</si>
  <si>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</si>
  <si>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</si>
  <si>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</si>
  <si>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</si>
  <si>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</si>
  <si>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</si>
  <si>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</si>
  <si>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</si>
  <si>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</si>
  <si>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</si>
  <si>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</si>
  <si>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</si>
  <si>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</si>
  <si>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</si>
  <si>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</si>
  <si>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</si>
  <si>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</si>
  <si>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</si>
  <si>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</si>
  <si>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</si>
  <si>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</si>
  <si>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</si>
  <si>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</si>
  <si>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</si>
  <si>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</si>
  <si>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</si>
  <si>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</si>
  <si>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</si>
  <si>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</si>
  <si>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</si>
  <si>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</si>
  <si>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</si>
  <si>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</si>
  <si>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</si>
  <si>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</si>
  <si>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</si>
  <si>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</si>
  <si>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</si>
  <si>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</si>
  <si>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</si>
  <si>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</si>
  <si>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</si>
  <si>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</si>
  <si>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</si>
  <si>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</si>
  <si>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</si>
  <si>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</si>
  <si>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</si>
  <si>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</si>
  <si>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</si>
  <si>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</si>
  <si>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</si>
  <si>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</si>
  <si>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</si>
  <si>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</si>
  <si>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</si>
  <si>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</si>
  <si>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</si>
  <si>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</si>
  <si>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</si>
  <si>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</si>
  <si>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</si>
  <si>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</si>
  <si>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</si>
  <si>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</si>
  <si>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</si>
  <si>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</si>
  <si>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</si>
  <si>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</si>
  <si>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</si>
  <si>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</si>
  <si>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</si>
  <si>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</si>
  <si>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</si>
  <si>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</si>
  <si>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</si>
  <si>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</si>
  <si>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</si>
  <si>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</si>
  <si>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</si>
  <si>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</si>
  <si>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</si>
  <si>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</si>
  <si>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</si>
  <si>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</si>
  <si>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</si>
  <si>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</si>
  <si>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</si>
  <si>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</si>
  <si>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</si>
  <si>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</si>
  <si>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</si>
  <si>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</si>
  <si>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</si>
  <si>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</si>
  <si>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</si>
  <si>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</si>
  <si>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</si>
  <si>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</si>
  <si>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</si>
  <si>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</si>
  <si>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</si>
  <si>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</si>
  <si>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</si>
  <si>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</si>
  <si>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</si>
  <si>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</si>
  <si>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</si>
  <si>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</si>
  <si>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</si>
  <si>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</si>
  <si>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</si>
  <si>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</si>
  <si>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</si>
  <si>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</si>
  <si>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</si>
  <si>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</si>
  <si>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</si>
  <si>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</si>
  <si>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</si>
  <si>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</si>
  <si>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</si>
  <si>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</si>
  <si>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</si>
  <si>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</si>
  <si>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</si>
  <si>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</si>
  <si>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</si>
  <si>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</si>
  <si>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</si>
  <si>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</si>
  <si>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</si>
  <si>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</si>
  <si>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</si>
  <si>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</si>
  <si>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</si>
  <si>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</si>
  <si>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</si>
  <si>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</si>
  <si>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</si>
  <si>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</si>
  <si>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</si>
  <si>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</si>
  <si>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</si>
  <si>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</si>
  <si>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</si>
  <si>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</si>
  <si>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</si>
  <si>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</si>
  <si>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</si>
  <si>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</si>
  <si>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</si>
  <si>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</si>
  <si>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</si>
  <si>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</si>
  <si>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</si>
  <si>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</si>
  <si>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</si>
  <si>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</si>
  <si>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</si>
  <si>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</si>
  <si>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</si>
  <si>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</si>
  <si>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</si>
  <si>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</si>
  <si>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</si>
  <si>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</si>
  <si>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</si>
  <si>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</si>
  <si>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</si>
  <si>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</si>
  <si>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</si>
  <si>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</si>
  <si>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</si>
  <si>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</si>
  <si>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</si>
  <si>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</si>
  <si>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</si>
  <si>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</si>
  <si>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</si>
  <si>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</si>
  <si>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</si>
  <si>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</si>
  <si>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</si>
  <si>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</si>
  <si>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</si>
  <si>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</si>
  <si>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</si>
  <si>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</si>
  <si>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</si>
  <si>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</si>
  <si>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</si>
  <si>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</si>
  <si>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</si>
  <si>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</si>
  <si>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</si>
  <si>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</si>
  <si>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</si>
  <si>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</si>
  <si>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</si>
  <si>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</si>
  <si>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</si>
  <si>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</si>
  <si>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</si>
  <si>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</si>
  <si>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</si>
  <si>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</si>
  <si>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</si>
  <si>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</si>
  <si>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</si>
  <si>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</si>
  <si>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</si>
  <si>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</si>
  <si>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</si>
  <si>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</si>
  <si>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</si>
  <si>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</si>
  <si>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</si>
  <si>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</si>
  <si>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</si>
  <si>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</si>
  <si>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</si>
  <si>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</si>
  <si>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</si>
  <si>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</si>
  <si>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</si>
  <si>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</si>
  <si>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</si>
  <si>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</si>
  <si>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</si>
  <si>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</si>
  <si>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</si>
  <si>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</si>
  <si>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</si>
  <si>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</si>
  <si>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</si>
  <si>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</si>
  <si>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</si>
  <si>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</si>
  <si>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</si>
  <si>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</si>
  <si>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</si>
  <si>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</si>
  <si>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</si>
  <si>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</si>
  <si>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</si>
  <si>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</si>
  <si>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</si>
  <si>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</si>
  <si>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</si>
  <si>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</si>
  <si>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</si>
  <si>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</si>
  <si>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</si>
  <si>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</si>
  <si>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</si>
  <si>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</si>
  <si>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</si>
  <si>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</si>
  <si>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</si>
  <si>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</si>
  <si>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</si>
  <si>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</si>
  <si>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</si>
  <si>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</si>
  <si>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</si>
  <si>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</si>
  <si>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</si>
  <si>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</si>
  <si>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</si>
  <si>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</si>
  <si>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</si>
  <si>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</si>
  <si>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</si>
  <si>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</si>
  <si>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</si>
  <si>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</si>
  <si>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</si>
  <si>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</si>
  <si>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</si>
  <si>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</si>
  <si>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</si>
  <si>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</si>
  <si>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</si>
  <si>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</si>
  <si>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</si>
  <si>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</si>
  <si>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</si>
  <si>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</si>
  <si>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</si>
  <si>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</si>
  <si>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</si>
  <si>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</si>
  <si>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</si>
  <si>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</si>
  <si>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</si>
  <si>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</si>
  <si>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</si>
  <si>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</si>
  <si>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</si>
  <si>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</si>
  <si>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</si>
  <si>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</si>
  <si>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</si>
  <si>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</si>
  <si>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</si>
  <si>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</si>
  <si>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</si>
  <si>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</si>
  <si>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</si>
  <si>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</si>
  <si>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</si>
  <si>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</si>
  <si>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</si>
  <si>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</si>
  <si>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</si>
  <si>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</si>
  <si>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</si>
  <si>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</si>
  <si>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</si>
  <si>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</si>
  <si>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</si>
  <si>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</si>
  <si>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</si>
  <si>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</si>
  <si>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</si>
  <si>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</si>
  <si>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</si>
  <si>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</si>
  <si>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</si>
  <si>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</si>
  <si>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</si>
  <si>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</si>
  <si>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</si>
  <si>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</si>
  <si>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</si>
  <si>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</si>
  <si>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</si>
  <si>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</si>
  <si>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</si>
  <si>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</si>
  <si>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</si>
  <si>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</si>
  <si>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</si>
  <si>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</si>
  <si>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</si>
  <si>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</si>
  <si>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</si>
  <si>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</si>
  <si>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</si>
  <si>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</si>
  <si>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</si>
  <si>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</si>
  <si>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</si>
  <si>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</si>
  <si>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</si>
  <si>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</si>
  <si>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</si>
  <si>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</si>
  <si>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</si>
  <si>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</si>
  <si>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</si>
  <si>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</si>
  <si>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</si>
  <si>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</si>
  <si>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</si>
  <si>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</si>
  <si>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</si>
  <si>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</si>
  <si>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</si>
  <si>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</si>
  <si>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</si>
  <si>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</si>
  <si>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</si>
  <si>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</si>
  <si>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</si>
  <si>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</si>
  <si>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</si>
  <si>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</si>
  <si>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</si>
  <si>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</si>
  <si>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</si>
  <si>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</si>
  <si>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</si>
  <si>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</si>
  <si>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</si>
  <si>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</si>
  <si>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</si>
  <si>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</si>
  <si>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</si>
  <si>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</si>
  <si>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</si>
  <si>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</si>
  <si>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</si>
  <si>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</si>
  <si>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</si>
  <si>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</si>
  <si>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</si>
  <si>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</si>
  <si>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</si>
  <si>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</si>
  <si>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</si>
  <si>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</si>
  <si>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</si>
  <si>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</si>
  <si>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</si>
  <si>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</si>
  <si>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</si>
  <si>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</si>
  <si>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</si>
  <si>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</si>
  <si>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</si>
  <si>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</si>
  <si>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</si>
  <si>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</si>
  <si>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</si>
  <si>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</si>
  <si>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</si>
  <si>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</si>
  <si>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</si>
  <si>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</si>
  <si>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</si>
  <si>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</si>
  <si>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</si>
  <si>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</si>
  <si>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</si>
  <si>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</si>
  <si>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</si>
  <si>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</si>
  <si>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</si>
  <si>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</si>
  <si>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</si>
  <si>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</si>
  <si>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</si>
  <si>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</si>
  <si>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</si>
  <si>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</si>
  <si>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</si>
  <si>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</si>
  <si>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</si>
  <si>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</si>
  <si>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</si>
  <si>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</si>
  <si>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</si>
  <si>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</si>
  <si>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</si>
  <si>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</si>
  <si>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</si>
  <si>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</si>
  <si>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</si>
  <si>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</si>
  <si>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</si>
  <si>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</si>
  <si>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</si>
  <si>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</si>
  <si>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</si>
  <si>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</si>
  <si>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</si>
  <si>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</si>
  <si>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</si>
  <si>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</si>
  <si>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</si>
  <si>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</si>
  <si>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</si>
  <si>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</si>
  <si>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</si>
  <si>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</si>
  <si>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</si>
  <si>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</si>
  <si>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</si>
  <si>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</si>
  <si>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</si>
  <si>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</si>
  <si>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</si>
  <si>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</si>
  <si>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</si>
  <si>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</si>
  <si>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</si>
  <si>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</si>
  <si>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</si>
  <si>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</si>
  <si>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</si>
  <si>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</si>
  <si>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</si>
  <si>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</si>
  <si>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</si>
  <si>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</si>
  <si>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</si>
  <si>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</si>
  <si>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</si>
  <si>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</si>
  <si>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</si>
  <si>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</si>
  <si>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</si>
  <si>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</si>
  <si>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</si>
  <si>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</si>
  <si>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</si>
  <si>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</si>
  <si>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</si>
  <si>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</si>
  <si>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</si>
  <si>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</si>
  <si>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</si>
  <si>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</si>
  <si>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</si>
  <si>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</si>
  <si>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</si>
  <si>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</si>
  <si>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</si>
  <si>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</si>
  <si>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</si>
  <si>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</si>
  <si>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</si>
  <si>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</si>
  <si>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</si>
  <si>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</si>
  <si>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</si>
  <si>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</si>
  <si>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</si>
  <si>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</si>
  <si>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</si>
  <si>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</si>
  <si>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</si>
  <si>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</si>
  <si>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</si>
  <si>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</si>
  <si>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</si>
  <si>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</si>
  <si>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</si>
  <si>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</si>
  <si>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</si>
  <si>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</si>
  <si>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</si>
  <si>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</si>
  <si>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</si>
  <si>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</si>
  <si>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</si>
  <si>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</si>
  <si>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</si>
  <si>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</si>
  <si>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</si>
  <si>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</si>
  <si>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</si>
  <si>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</si>
  <si>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</si>
  <si>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</si>
  <si>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</si>
  <si>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</si>
  <si>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</si>
  <si>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</si>
  <si>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</si>
  <si>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</si>
  <si>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</si>
  <si>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</si>
  <si>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</si>
  <si>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</si>
  <si>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</si>
  <si>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</si>
  <si>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</si>
  <si>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</si>
  <si>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</si>
  <si>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</si>
  <si>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</si>
  <si>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</si>
  <si>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</si>
  <si>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</si>
  <si>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</si>
  <si>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</si>
  <si>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</si>
  <si>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</si>
  <si>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</si>
  <si>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</si>
  <si>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</si>
  <si>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</si>
  <si>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</si>
  <si>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</si>
  <si>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</si>
  <si>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</si>
  <si>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</si>
  <si>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</si>
  <si>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</si>
  <si>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</si>
  <si>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</si>
  <si>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</si>
  <si>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</si>
  <si>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</si>
  <si>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</si>
  <si>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</si>
  <si>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</si>
  <si>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</si>
  <si>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</si>
  <si>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</si>
  <si>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</si>
  <si>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</si>
  <si>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</si>
  <si>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</si>
  <si>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</si>
  <si>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</si>
  <si>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</si>
  <si>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</si>
  <si>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</si>
  <si>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</si>
  <si>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</si>
  <si>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</si>
  <si>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</si>
  <si>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</si>
  <si>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</si>
  <si>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</si>
  <si>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</si>
  <si>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</si>
  <si>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</si>
  <si>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</si>
  <si>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</si>
  <si>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</si>
  <si>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</si>
  <si>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</si>
  <si>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</si>
  <si>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</si>
  <si>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</si>
  <si>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</si>
  <si>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</si>
  <si>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</si>
  <si>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</si>
  <si>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</si>
  <si>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</si>
  <si>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</si>
  <si>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</si>
  <si>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</si>
  <si>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</si>
  <si>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</si>
  <si>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</si>
  <si>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</si>
  <si>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</si>
  <si>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</si>
  <si>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</si>
  <si>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</si>
  <si>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</si>
  <si>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</si>
  <si>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</si>
  <si>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</si>
  <si>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</si>
  <si>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</si>
  <si>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</si>
  <si>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</si>
  <si>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</si>
  <si>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</si>
  <si>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</si>
  <si>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</si>
  <si>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</si>
  <si>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</si>
  <si>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</si>
  <si>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</si>
  <si>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</si>
  <si>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</si>
  <si>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</si>
  <si>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</si>
  <si>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</si>
  <si>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</si>
  <si>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</si>
  <si>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</si>
  <si>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</si>
  <si>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</si>
  <si>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</si>
  <si>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</si>
  <si>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</si>
  <si>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</si>
  <si>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</si>
  <si>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</si>
  <si>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</si>
  <si>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</si>
  <si>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</si>
  <si>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</si>
  <si>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</si>
  <si>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</si>
  <si>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</si>
  <si>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</si>
  <si>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</si>
  <si>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</si>
  <si>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</si>
  <si>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</si>
  <si>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</si>
  <si>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</si>
  <si>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</si>
  <si>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</si>
  <si>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</si>
  <si>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</si>
  <si>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</si>
  <si>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</si>
  <si>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</si>
  <si>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</si>
  <si>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</si>
  <si>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</si>
  <si>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</si>
  <si>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</si>
  <si>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</si>
  <si>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</si>
  <si>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</si>
  <si>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</si>
  <si>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</si>
  <si>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</si>
  <si>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</si>
  <si>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</si>
  <si>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</si>
  <si>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</si>
  <si>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</si>
  <si>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</si>
  <si>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</si>
  <si>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</si>
  <si>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</si>
  <si>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</si>
  <si>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</si>
  <si>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</si>
  <si>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</si>
  <si>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</si>
  <si>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</si>
  <si>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</si>
  <si>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</si>
  <si>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</si>
  <si>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</si>
  <si>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</si>
  <si>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</si>
  <si>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</si>
  <si>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</si>
  <si>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</si>
  <si>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</si>
  <si>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</si>
  <si>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</si>
  <si>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</si>
  <si>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</si>
  <si>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</si>
  <si>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</si>
  <si>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</si>
  <si>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</si>
  <si>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</si>
  <si>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</si>
  <si>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</si>
  <si>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</si>
  <si>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</si>
  <si>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</si>
  <si>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</si>
  <si>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</si>
  <si>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</si>
  <si>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</si>
  <si>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</si>
  <si>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</si>
  <si>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</si>
  <si>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</si>
  <si>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</si>
  <si>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</si>
  <si>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</si>
  <si>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</si>
  <si>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</si>
  <si>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</si>
  <si>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</si>
  <si>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</si>
  <si>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</si>
  <si>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</si>
  <si>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</si>
  <si>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</si>
  <si>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</si>
  <si>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</si>
  <si>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</si>
  <si>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</si>
  <si>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</si>
  <si>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</si>
  <si>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</si>
  <si>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</si>
  <si>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</si>
  <si>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</si>
  <si>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</si>
  <si>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</si>
  <si>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</si>
  <si>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</si>
  <si>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</si>
  <si>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</si>
  <si>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</si>
  <si>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</si>
  <si>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</si>
  <si>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</si>
  <si>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</si>
  <si>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</si>
  <si>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</si>
  <si>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</si>
  <si>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</si>
  <si>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</si>
  <si>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</si>
  <si>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</si>
  <si>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</si>
  <si>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</si>
  <si>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</si>
  <si>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</si>
  <si>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</si>
  <si>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</si>
  <si>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</si>
  <si>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</si>
  <si>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</si>
  <si>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</si>
  <si>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</si>
  <si>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</si>
  <si>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</si>
  <si>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</si>
  <si>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</si>
  <si>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</si>
  <si>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</si>
  <si>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</si>
  <si>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</si>
  <si>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</si>
  <si>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</si>
  <si>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</si>
  <si>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</si>
  <si>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</si>
  <si>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</si>
  <si>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</si>
  <si>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</si>
  <si>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</si>
  <si>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</si>
  <si>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</si>
  <si>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</si>
  <si>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</si>
  <si>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</si>
  <si>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</si>
  <si>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</si>
  <si>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</si>
  <si>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</si>
  <si>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</si>
  <si>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</si>
  <si>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</si>
  <si>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</si>
  <si>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</si>
  <si>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</si>
  <si>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</si>
  <si>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</si>
  <si>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</si>
  <si>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</si>
  <si>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</si>
  <si>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</si>
  <si>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</si>
  <si>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</si>
  <si>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</si>
  <si>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</si>
  <si>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</si>
  <si>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</si>
  <si>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</si>
  <si>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</si>
  <si>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</si>
  <si>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</si>
  <si>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</si>
  <si>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</si>
  <si>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</si>
  <si>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</si>
  <si>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</si>
  <si>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</si>
  <si>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</si>
  <si>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</si>
  <si>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</si>
  <si>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</si>
  <si>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</si>
  <si>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</si>
  <si>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</si>
  <si>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</si>
  <si>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</si>
  <si>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</si>
  <si>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</si>
  <si>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</si>
  <si>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</si>
  <si>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</si>
  <si>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</si>
  <si>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</si>
  <si>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</si>
  <si>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</si>
  <si>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</si>
  <si>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</si>
  <si>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</si>
  <si>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</si>
  <si>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</si>
  <si>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</si>
  <si>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</si>
  <si>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</si>
  <si>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</si>
  <si>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</si>
  <si>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</si>
  <si>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</si>
  <si>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</si>
  <si>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</si>
  <si>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</si>
  <si>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</si>
  <si>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</si>
  <si>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</si>
  <si>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</si>
  <si>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</si>
  <si>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</si>
  <si>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</si>
  <si>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</si>
  <si>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</si>
  <si>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</si>
  <si>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</si>
  <si>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</si>
  <si>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</si>
  <si>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</si>
  <si>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</si>
  <si>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</si>
  <si>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</si>
  <si>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</si>
  <si>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</si>
  <si>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</si>
  <si>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</si>
  <si>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</si>
  <si>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</si>
  <si>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</si>
  <si>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</si>
  <si>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</si>
  <si>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</si>
  <si>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</si>
  <si>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</si>
  <si>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</si>
  <si>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</si>
  <si>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</si>
  <si>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</si>
  <si>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</si>
  <si>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</si>
  <si>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</si>
  <si>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</si>
  <si>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</si>
  <si>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</si>
  <si>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</si>
  <si>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</si>
  <si>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</si>
  <si>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</si>
  <si>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</si>
  <si>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</si>
  <si>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</si>
  <si>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</si>
  <si>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</si>
  <si>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</si>
  <si>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</si>
  <si>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</si>
  <si>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</si>
  <si>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</si>
  <si>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</si>
  <si>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</si>
  <si>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</si>
  <si>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</si>
  <si>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</si>
  <si>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</si>
  <si>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</si>
  <si>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</si>
  <si>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</si>
  <si>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</si>
  <si>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</si>
  <si>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</si>
  <si>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</si>
  <si>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</si>
  <si>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</si>
  <si>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</si>
  <si>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</si>
  <si>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</si>
  <si>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</si>
  <si>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</si>
  <si>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</si>
  <si>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</si>
  <si>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</si>
  <si>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</si>
  <si>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</si>
  <si>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</si>
  <si>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</si>
  <si>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</si>
  <si>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</si>
  <si>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</si>
  <si>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</si>
  <si>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</si>
  <si>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</si>
  <si>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</si>
  <si>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</si>
  <si>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</si>
  <si>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</si>
  <si>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</si>
  <si>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</si>
  <si>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</si>
  <si>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</si>
  <si>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</si>
  <si>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</si>
  <si>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</si>
  <si>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</si>
  <si>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</si>
  <si>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</si>
  <si>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</si>
  <si>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</si>
  <si>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</si>
  <si>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</si>
  <si>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</si>
  <si>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</si>
  <si>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</si>
  <si>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</si>
  <si>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</si>
  <si>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</si>
  <si>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</si>
  <si>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</si>
  <si>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</si>
  <si>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</si>
  <si>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</si>
  <si>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</si>
  <si>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</si>
  <si>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</si>
  <si>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</si>
  <si>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</si>
  <si>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</si>
  <si>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</si>
  <si>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</si>
  <si>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</si>
  <si>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</si>
  <si>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</si>
  <si>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</si>
  <si>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</si>
  <si>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</si>
  <si>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</si>
  <si>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</si>
  <si>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</si>
  <si>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</si>
  <si>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</si>
  <si>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</si>
  <si>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</si>
  <si>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</si>
  <si>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</si>
  <si>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</si>
  <si>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</si>
  <si>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</si>
  <si>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</si>
  <si>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</si>
  <si>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</si>
  <si>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</si>
  <si>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</si>
  <si>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</si>
  <si>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</si>
  <si>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</si>
  <si>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</si>
  <si>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</si>
  <si>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</si>
  <si>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</si>
  <si>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</si>
  <si>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</si>
  <si>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</si>
  <si>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</si>
  <si>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</si>
  <si>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</si>
  <si>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</si>
  <si>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</si>
  <si>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</si>
  <si>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</si>
  <si>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</si>
  <si>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</si>
  <si>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</si>
  <si>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</si>
  <si>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</si>
  <si>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</si>
  <si>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</si>
  <si>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</si>
  <si>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</si>
  <si>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</si>
  <si>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</si>
  <si>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</si>
  <si>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</si>
  <si>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</si>
  <si>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</si>
  <si>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</si>
  <si>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</si>
  <si>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</si>
  <si>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</si>
  <si>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</si>
  <si>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</si>
  <si>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</si>
  <si>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</si>
  <si>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</si>
  <si>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</si>
  <si>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</si>
  <si>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</si>
  <si>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</si>
  <si>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</si>
  <si>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</si>
  <si>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</si>
  <si>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</si>
  <si>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</si>
  <si>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</si>
  <si>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</si>
  <si>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</si>
  <si>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</si>
  <si>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</si>
  <si>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</si>
  <si>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</si>
  <si>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</si>
  <si>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</si>
  <si>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</si>
  <si>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</si>
  <si>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</si>
  <si>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</si>
  <si>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</si>
  <si>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</si>
  <si>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</si>
  <si>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</si>
  <si>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</si>
  <si>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</si>
  <si>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</si>
  <si>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</si>
  <si>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</si>
  <si>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</si>
  <si>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</si>
  <si>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</si>
  <si>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</si>
  <si>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</si>
  <si>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</si>
  <si>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</si>
  <si>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</si>
  <si>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</si>
  <si>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</si>
  <si>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</si>
  <si>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</si>
  <si>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</si>
  <si>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</si>
  <si>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</si>
  <si>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</si>
  <si>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</si>
  <si>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</si>
  <si>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</si>
  <si>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</si>
  <si>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</si>
  <si>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</si>
  <si>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</si>
  <si>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</si>
  <si>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</si>
  <si>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</si>
  <si>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</si>
  <si>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</si>
  <si>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</si>
  <si>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</si>
  <si>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</si>
  <si>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</si>
  <si>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</si>
  <si>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</si>
  <si>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</si>
  <si>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</si>
  <si>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</si>
  <si>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</si>
  <si>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</si>
  <si>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</si>
  <si>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</si>
  <si>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</si>
  <si>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</si>
  <si>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</si>
  <si>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</si>
  <si>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</si>
  <si>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</si>
  <si>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</si>
  <si>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</si>
  <si>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</si>
  <si>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</si>
  <si>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</si>
  <si>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</si>
  <si>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</si>
  <si>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</si>
  <si>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</si>
  <si>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</si>
  <si>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</si>
  <si>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</si>
  <si>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</si>
  <si>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</si>
  <si>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</si>
  <si>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</si>
  <si>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</si>
  <si>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</si>
  <si>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</si>
  <si>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</si>
  <si>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</si>
  <si>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</si>
  <si>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</si>
  <si>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</si>
  <si>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</si>
  <si>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</si>
  <si>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</si>
  <si>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</si>
  <si>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</si>
  <si>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</si>
  <si>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</si>
  <si>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</si>
  <si>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</si>
  <si>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</si>
  <si>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</si>
  <si>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</si>
  <si>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</si>
  <si>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</si>
  <si>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</si>
  <si>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</si>
  <si>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</si>
  <si>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</si>
  <si>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</si>
  <si>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</si>
  <si>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</si>
  <si>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</si>
  <si>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</si>
  <si>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</si>
  <si>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</si>
  <si>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</si>
  <si>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</si>
  <si>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</si>
  <si>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</si>
  <si>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</si>
  <si>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</si>
  <si>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</si>
  <si>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</si>
  <si>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</si>
  <si>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</si>
  <si>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</si>
  <si>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</si>
  <si>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</si>
  <si>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</si>
  <si>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</si>
  <si>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</si>
  <si>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</si>
  <si>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</si>
  <si>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</si>
  <si>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</si>
  <si>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</si>
  <si>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</si>
  <si>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</si>
  <si>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</si>
  <si>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</si>
  <si>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</si>
  <si>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</si>
  <si>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</si>
  <si>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</si>
  <si>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</si>
  <si>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</si>
  <si>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</si>
  <si>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</si>
  <si>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</si>
  <si>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</si>
  <si>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</si>
  <si>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</si>
  <si>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</si>
  <si>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</si>
  <si>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</si>
  <si>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</si>
  <si>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</si>
  <si>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</si>
  <si>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</si>
  <si>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</si>
  <si>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</si>
  <si>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</si>
  <si>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</si>
  <si>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</si>
  <si>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</si>
  <si>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</si>
  <si>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</si>
  <si>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</si>
  <si>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</si>
  <si>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</si>
  <si>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</si>
  <si>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</si>
  <si>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</si>
  <si>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</si>
  <si>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</si>
  <si>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</si>
  <si>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</si>
  <si>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</si>
  <si>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</si>
  <si>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</si>
  <si>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</si>
  <si>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</si>
  <si>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</si>
  <si>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</si>
  <si>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</si>
  <si>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</si>
  <si>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</si>
  <si>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</si>
  <si>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</si>
  <si>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</si>
  <si>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</si>
  <si>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</si>
  <si>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</si>
  <si>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</si>
  <si>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</si>
  <si>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</si>
  <si>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</si>
  <si>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</si>
  <si>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</si>
  <si>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</si>
  <si>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</si>
  <si>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</si>
  <si>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</si>
  <si>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</si>
  <si>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</si>
  <si>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</si>
  <si>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</si>
  <si>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</si>
  <si>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</si>
  <si>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</si>
  <si>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</si>
  <si>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</si>
  <si>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</si>
  <si>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</si>
  <si>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</si>
  <si>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</si>
  <si>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</si>
  <si>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</si>
  <si>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</si>
  <si>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</si>
  <si>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</si>
  <si>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</si>
  <si>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</si>
  <si>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</si>
  <si>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</si>
  <si>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</si>
  <si>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</si>
  <si>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</si>
  <si>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</si>
  <si>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</si>
  <si>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</si>
  <si>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</si>
  <si>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</si>
  <si>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</si>
  <si>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</si>
  <si>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</si>
  <si>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</si>
  <si>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</si>
  <si>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</si>
  <si>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</si>
  <si>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</si>
  <si>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</si>
  <si>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</si>
  <si>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</si>
  <si>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</si>
  <si>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</si>
  <si>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</si>
  <si>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</si>
  <si>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</si>
  <si>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</si>
  <si>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</si>
  <si>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</si>
  <si>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</si>
  <si>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</si>
  <si>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</si>
  <si>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</si>
  <si>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</si>
  <si>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</si>
  <si>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</si>
  <si>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</si>
  <si>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</si>
  <si>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</si>
  <si>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</si>
  <si>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</si>
  <si>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</si>
  <si>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</si>
  <si>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</si>
  <si>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</si>
  <si>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</si>
  <si>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</si>
  <si>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</si>
  <si>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</si>
  <si>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</si>
  <si>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</si>
  <si>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</si>
  <si>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</si>
  <si>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</si>
  <si>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</si>
  <si>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</si>
  <si>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</si>
  <si>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</si>
  <si>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</si>
  <si>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</si>
  <si>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</si>
  <si>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</si>
  <si>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</si>
  <si>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</si>
  <si>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</si>
  <si>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</si>
  <si>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</si>
  <si>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</si>
  <si>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</si>
  <si>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</si>
  <si>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</si>
  <si>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</si>
  <si>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</si>
  <si>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</si>
  <si>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</si>
  <si>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</si>
  <si>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</si>
  <si>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</si>
  <si>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</si>
  <si>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</si>
  <si>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</si>
  <si>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</si>
  <si>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</si>
  <si>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</si>
  <si>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</si>
  <si>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</si>
  <si>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</si>
  <si>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</si>
  <si>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</si>
  <si>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</si>
  <si>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</si>
  <si>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</si>
  <si>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</si>
  <si>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</si>
  <si>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</si>
  <si>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</si>
  <si>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</si>
  <si>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</si>
  <si>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</si>
  <si>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</si>
  <si>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</si>
  <si>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</si>
  <si>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</si>
  <si>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</si>
  <si>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</si>
  <si>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</si>
  <si>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</si>
  <si>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</si>
  <si>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</si>
  <si>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</si>
  <si>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</si>
  <si>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</si>
  <si>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</si>
  <si>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</si>
  <si>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</si>
  <si>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</si>
  <si>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</si>
  <si>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</si>
  <si>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</si>
  <si>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</si>
  <si>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</si>
  <si>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</si>
  <si>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</si>
  <si>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</si>
  <si>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</si>
  <si>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</si>
  <si>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</si>
  <si>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</si>
  <si>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</si>
  <si>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</si>
  <si>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</si>
  <si>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</si>
  <si>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</si>
  <si>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</si>
  <si>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</si>
  <si>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</si>
  <si>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</si>
  <si>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</si>
  <si>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</si>
  <si>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</si>
  <si>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</si>
  <si>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</si>
  <si>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</si>
  <si>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</si>
  <si>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</si>
  <si>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</si>
  <si>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</si>
  <si>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</si>
  <si>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</si>
  <si>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</si>
  <si>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</si>
  <si>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</si>
  <si>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</si>
  <si>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</si>
  <si>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</si>
  <si>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</si>
  <si>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</si>
  <si>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</si>
  <si>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</si>
  <si>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</si>
  <si>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</si>
  <si>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</si>
  <si>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</si>
  <si>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</si>
  <si>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</si>
  <si>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</si>
  <si>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</si>
  <si>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</si>
  <si>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</si>
  <si>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</si>
  <si>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</si>
  <si>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</si>
  <si>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</si>
  <si>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</si>
  <si>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</si>
  <si>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</si>
  <si>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</si>
  <si>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</si>
  <si>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</si>
  <si>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</si>
  <si>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</si>
  <si>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</si>
  <si>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</si>
  <si>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</si>
  <si>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</si>
  <si>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</si>
  <si>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</si>
  <si>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</si>
  <si>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</si>
  <si>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</si>
  <si>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</si>
  <si>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</si>
  <si>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</si>
  <si>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</si>
  <si>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</si>
  <si>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</si>
  <si>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</si>
  <si>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</si>
  <si>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</si>
  <si>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</si>
  <si>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</si>
  <si>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</si>
  <si>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</si>
  <si>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</si>
  <si>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</si>
  <si>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</si>
  <si>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</si>
  <si>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</si>
  <si>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</si>
  <si>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</si>
  <si>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</si>
  <si>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</si>
  <si>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</si>
  <si>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</si>
  <si>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</si>
  <si>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</si>
  <si>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</si>
  <si>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</si>
  <si>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</si>
  <si>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</si>
  <si>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</si>
  <si>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</si>
  <si>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</si>
  <si>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</si>
  <si>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</si>
  <si>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</si>
  <si>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</si>
  <si>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</si>
  <si>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</si>
  <si>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</si>
  <si>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</si>
  <si>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</si>
  <si>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</si>
  <si>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</si>
  <si>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</si>
  <si>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</si>
  <si>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</si>
  <si>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</si>
  <si>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</si>
  <si>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</si>
  <si>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</si>
  <si>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</si>
  <si>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</si>
  <si>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</si>
  <si>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</si>
  <si>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</si>
  <si>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</si>
  <si>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</si>
  <si>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</si>
  <si>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</si>
  <si>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</si>
  <si>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</si>
  <si>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</si>
  <si>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</si>
  <si>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</si>
  <si>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</si>
  <si>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</si>
  <si>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</si>
  <si>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</si>
  <si>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</si>
  <si>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</si>
  <si>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</si>
  <si>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</si>
  <si>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</si>
  <si>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</si>
  <si>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</si>
  <si>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</si>
  <si>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</si>
  <si>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</si>
  <si>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</si>
  <si>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</si>
  <si>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</si>
  <si>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</si>
  <si>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</si>
  <si>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</si>
  <si>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</si>
  <si>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</si>
  <si>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</si>
  <si>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</si>
  <si>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</si>
  <si>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</si>
  <si>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</si>
  <si>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</si>
  <si>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</si>
  <si>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</si>
  <si>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</si>
  <si>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</si>
  <si>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</si>
  <si>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</si>
  <si>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</si>
  <si>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</si>
  <si>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</si>
  <si>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</si>
  <si>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</si>
  <si>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</si>
  <si>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</si>
  <si>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</si>
  <si>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</si>
  <si>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</si>
  <si>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</si>
  <si>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</si>
  <si>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</si>
  <si>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</si>
  <si>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</si>
  <si>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</si>
  <si>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</si>
  <si>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</si>
  <si>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</si>
  <si>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</si>
  <si>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</si>
  <si>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</si>
  <si>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</si>
  <si>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</si>
  <si>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</si>
  <si>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</si>
  <si>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</si>
  <si>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</si>
  <si>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</si>
  <si>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</si>
  <si>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</si>
  <si>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</si>
  <si>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</si>
  <si>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</si>
  <si>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</si>
  <si>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</si>
  <si>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</si>
  <si>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</si>
  <si>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</si>
  <si>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</si>
  <si>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</si>
  <si>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</si>
  <si>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</si>
  <si>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</si>
  <si>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</si>
  <si>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</si>
  <si>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</si>
  <si>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</si>
  <si>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</si>
  <si>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</si>
  <si>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</si>
  <si>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</si>
  <si>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</si>
  <si>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</si>
  <si>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</si>
  <si>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</si>
  <si>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</si>
  <si>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</si>
  <si>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</si>
  <si>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</si>
  <si>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</si>
  <si>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</si>
  <si>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</si>
  <si>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</si>
  <si>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</si>
  <si>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</si>
  <si>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</si>
  <si>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</si>
  <si>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</si>
  <si>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</si>
  <si>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</si>
  <si>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</si>
  <si>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</si>
  <si>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</si>
  <si>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</si>
  <si>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</si>
  <si>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</si>
  <si>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</si>
  <si>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</si>
  <si>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</si>
  <si>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</si>
  <si>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</si>
  <si>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</si>
  <si>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</si>
  <si>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</si>
  <si>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</si>
  <si>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</si>
  <si>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</si>
  <si>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</si>
  <si>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</si>
  <si>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</si>
  <si>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</si>
  <si>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</si>
  <si>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</si>
  <si>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</si>
  <si>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</si>
  <si>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</si>
  <si>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</si>
  <si>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</si>
  <si>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</si>
  <si>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</si>
  <si>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</si>
  <si>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</si>
  <si>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</si>
  <si>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</si>
  <si>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</si>
  <si>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</si>
  <si>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</si>
  <si>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</si>
  <si>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</si>
  <si>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</si>
  <si>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</si>
  <si>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</si>
  <si>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</si>
  <si>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</si>
  <si>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</si>
  <si>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</si>
  <si>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</si>
  <si>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</si>
  <si>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</si>
  <si>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</si>
  <si>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</si>
  <si>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</si>
  <si>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</si>
  <si>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</si>
  <si>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</si>
  <si>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</si>
  <si>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</si>
  <si>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</si>
  <si>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</si>
  <si>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</si>
  <si>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</si>
  <si>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</si>
  <si>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</si>
  <si>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</si>
  <si>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</si>
  <si>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</si>
  <si>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</si>
  <si>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</si>
  <si>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</si>
  <si>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</si>
  <si>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</si>
  <si>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</si>
  <si>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</si>
  <si>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</si>
  <si>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</si>
  <si>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</si>
  <si>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</si>
  <si>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</si>
  <si>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</si>
  <si>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</si>
  <si>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</si>
  <si>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</si>
  <si>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</si>
  <si>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</si>
  <si>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</si>
  <si>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</si>
  <si>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</si>
  <si>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</si>
  <si>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</si>
  <si>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</si>
  <si>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</si>
  <si>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</si>
  <si>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</si>
  <si>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</si>
  <si>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</si>
  <si>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</si>
  <si>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</si>
  <si>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</si>
  <si>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</si>
  <si>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</si>
  <si>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</si>
  <si>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</si>
  <si>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</si>
  <si>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</si>
  <si>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</si>
  <si>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</si>
  <si>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</si>
  <si>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</si>
  <si>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</si>
  <si>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</si>
  <si>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</si>
  <si>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</si>
  <si>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</si>
  <si>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</si>
  <si>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</si>
  <si>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</si>
  <si>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</si>
  <si>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</si>
  <si>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</si>
  <si>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</si>
  <si>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</si>
  <si>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</si>
  <si>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</si>
  <si>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</si>
  <si>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</si>
  <si>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</si>
  <si>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</si>
  <si>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</si>
  <si>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</si>
  <si>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</si>
  <si>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</si>
  <si>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</si>
  <si>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</si>
  <si>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</si>
  <si>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</si>
  <si>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</si>
  <si>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</si>
  <si>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</si>
  <si>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</si>
  <si>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</si>
  <si>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</si>
  <si>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</si>
  <si>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</si>
  <si>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</si>
  <si>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</si>
  <si>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</si>
  <si>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</si>
  <si>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</si>
  <si>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</si>
  <si>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</si>
  <si>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</si>
  <si>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</si>
  <si>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</si>
  <si>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</si>
  <si>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</si>
  <si>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</si>
  <si>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</si>
  <si>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</si>
  <si>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</si>
  <si>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</si>
  <si>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</si>
  <si>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</si>
  <si>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</si>
  <si>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</si>
  <si>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</si>
  <si>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</si>
  <si>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</si>
  <si>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</si>
  <si>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</si>
  <si>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</si>
  <si>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</si>
  <si>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</si>
  <si>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</si>
  <si>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</si>
  <si>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</si>
  <si>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</si>
  <si>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</si>
  <si>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</si>
  <si>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</si>
  <si>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</si>
  <si>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</si>
  <si>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</si>
  <si>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</si>
  <si>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</si>
  <si>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</si>
  <si>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</si>
  <si>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</si>
  <si>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</si>
  <si>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</si>
  <si>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</si>
  <si>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</si>
  <si>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</si>
  <si>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</si>
  <si>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</si>
  <si>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</si>
  <si>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</si>
  <si>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</si>
  <si>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</si>
  <si>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</si>
  <si>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</si>
  <si>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</si>
  <si>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</si>
  <si>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</si>
  <si>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</si>
  <si>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</si>
  <si>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</si>
  <si>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</si>
  <si>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</si>
  <si>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</si>
  <si>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</si>
  <si>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</si>
  <si>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</si>
  <si>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</si>
  <si>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</si>
  <si>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</si>
  <si>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</si>
  <si>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</si>
  <si>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</si>
  <si>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</si>
  <si>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</si>
  <si>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</si>
  <si>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</si>
  <si>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</si>
  <si>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</si>
  <si>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</si>
  <si>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</si>
  <si>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</si>
  <si>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</si>
  <si>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</si>
  <si>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</si>
  <si>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</si>
  <si>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</si>
  <si>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</si>
  <si>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</si>
  <si>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</si>
  <si>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</si>
  <si>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</si>
  <si>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</si>
  <si>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</si>
  <si>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</si>
  <si>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</si>
  <si>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</si>
  <si>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</si>
  <si>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</si>
  <si>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</si>
  <si>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</si>
  <si>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</si>
  <si>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</si>
  <si>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</si>
  <si>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</si>
  <si>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</si>
  <si>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</si>
  <si>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</si>
  <si>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</si>
  <si>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</si>
  <si>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</si>
  <si>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</si>
  <si>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</si>
  <si>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</si>
  <si>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</si>
  <si>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</si>
  <si>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</si>
  <si>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</si>
  <si>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</si>
  <si>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</si>
  <si>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</si>
  <si>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</si>
  <si>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</si>
  <si>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</si>
  <si>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</si>
  <si>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</si>
  <si>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</si>
  <si>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</si>
  <si>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</si>
  <si>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</si>
  <si>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</si>
  <si>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</si>
  <si>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</si>
  <si>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</si>
  <si>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</si>
  <si>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</si>
  <si>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</si>
  <si>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</si>
  <si>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</si>
  <si>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</si>
  <si>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</si>
  <si>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</si>
  <si>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</si>
  <si>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</si>
  <si>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</si>
  <si>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</si>
  <si>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</si>
  <si>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</si>
  <si>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</si>
  <si>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</si>
  <si>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</si>
  <si>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</si>
  <si>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</si>
  <si>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</si>
  <si>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</si>
  <si>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</si>
  <si>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</si>
  <si>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</si>
  <si>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</si>
  <si>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</si>
  <si>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</si>
  <si>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</si>
  <si>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</si>
  <si>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</si>
  <si>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</si>
  <si>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</si>
  <si>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</si>
  <si>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</si>
  <si>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</si>
  <si>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</si>
  <si>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</si>
  <si>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</si>
  <si>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</si>
  <si>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</si>
  <si>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</si>
  <si>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</si>
  <si>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</si>
  <si>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</si>
  <si>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</si>
  <si>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</si>
  <si>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</si>
  <si>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</si>
  <si>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</si>
  <si>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</si>
  <si>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</si>
  <si>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</si>
  <si>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</si>
  <si>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</si>
  <si>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</si>
  <si>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</si>
  <si>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</si>
  <si>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</si>
  <si>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</si>
  <si>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</si>
  <si>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</si>
  <si>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</si>
  <si>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</si>
  <si>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</si>
  <si>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</si>
  <si>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</si>
  <si>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</si>
  <si>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</si>
  <si>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</si>
  <si>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</si>
  <si>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</si>
  <si>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</si>
  <si>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</si>
  <si>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</si>
  <si>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</si>
  <si>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</si>
  <si>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</si>
  <si>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</si>
  <si>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</si>
  <si>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</si>
  <si>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</si>
  <si>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</si>
  <si>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</si>
  <si>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</si>
  <si>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</si>
  <si>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</si>
  <si>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</si>
  <si>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</si>
  <si>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</si>
  <si>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</si>
  <si>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</si>
  <si>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</si>
  <si>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</si>
  <si>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</si>
  <si>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</si>
  <si>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</si>
  <si>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</si>
  <si>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</si>
  <si>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</si>
  <si>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</si>
  <si>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</si>
  <si>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</si>
  <si>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</si>
  <si>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</si>
  <si>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</si>
  <si>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</si>
  <si>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</si>
  <si>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</si>
  <si>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</si>
  <si>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</si>
  <si>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</si>
  <si>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</si>
  <si>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</si>
  <si>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</si>
  <si>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</si>
  <si>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</si>
  <si>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</si>
  <si>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</si>
  <si>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</si>
  <si>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</si>
  <si>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</si>
  <si>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</si>
  <si>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</si>
  <si>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</si>
  <si>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</si>
  <si>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</si>
  <si>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</si>
  <si>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</si>
  <si>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</si>
  <si>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</si>
  <si>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</si>
  <si>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</si>
  <si>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</si>
  <si>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</si>
  <si>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</si>
  <si>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</si>
  <si>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</si>
  <si>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</si>
  <si>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</si>
  <si>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</si>
  <si>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</si>
  <si>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</si>
  <si>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</si>
  <si>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</si>
  <si>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</si>
  <si>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</si>
  <si>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</si>
  <si>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</si>
  <si>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</si>
  <si>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</si>
  <si>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</si>
  <si>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</si>
  <si>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</si>
  <si>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</si>
  <si>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</si>
  <si>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</si>
  <si>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</si>
  <si>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</si>
  <si>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</si>
  <si>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</si>
  <si>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</si>
  <si>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</si>
  <si>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</si>
  <si>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</si>
  <si>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</si>
  <si>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</si>
  <si>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</si>
  <si>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</si>
  <si>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</si>
  <si>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</si>
  <si>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</si>
  <si>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</si>
  <si>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</si>
  <si>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</si>
  <si>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</si>
  <si>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</si>
  <si>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</si>
  <si>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</si>
  <si>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</si>
  <si>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</si>
  <si>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</si>
  <si>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</si>
  <si>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</si>
  <si>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</si>
  <si>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</si>
  <si>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</si>
  <si>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</si>
  <si>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</si>
  <si>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</si>
  <si>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</si>
  <si>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</si>
  <si>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</si>
  <si>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</si>
  <si>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</si>
  <si>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</si>
  <si>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</si>
  <si>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</si>
  <si>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</si>
  <si>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</si>
  <si>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</si>
  <si>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</si>
  <si>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</si>
  <si>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</si>
  <si>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</si>
  <si>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</si>
  <si>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</si>
  <si>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</si>
  <si>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</si>
  <si>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</si>
  <si>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</si>
  <si>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</si>
  <si>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</si>
  <si>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</si>
  <si>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</si>
  <si>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</si>
  <si>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</si>
  <si>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</si>
  <si>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</si>
  <si>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</si>
  <si>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</si>
  <si>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</si>
  <si>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</si>
  <si>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</si>
  <si>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</si>
  <si>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</si>
  <si>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</si>
  <si>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</si>
  <si>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</si>
  <si>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</si>
  <si>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</si>
  <si>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</si>
  <si>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</si>
  <si>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</si>
  <si>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</si>
  <si>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</si>
  <si>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</si>
  <si>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</si>
  <si>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</si>
  <si>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</si>
  <si>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</si>
  <si>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</si>
  <si>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</si>
  <si>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</si>
  <si>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</si>
  <si>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</si>
  <si>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</si>
  <si>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</si>
  <si>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</si>
  <si>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</si>
  <si>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</si>
  <si>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</si>
  <si>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</si>
  <si>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</si>
  <si>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</si>
  <si>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</si>
  <si>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</si>
  <si>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</si>
  <si>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</si>
  <si>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</si>
  <si>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</si>
  <si>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</si>
  <si>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</si>
  <si>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</si>
  <si>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</si>
  <si>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</si>
  <si>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</si>
  <si>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</si>
  <si>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</si>
  <si>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</si>
  <si>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</si>
  <si>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</si>
  <si>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</si>
  <si>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</si>
  <si>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</si>
  <si>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</si>
  <si>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</si>
  <si>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</si>
  <si>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</si>
  <si>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</si>
  <si>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</si>
  <si>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</si>
  <si>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</si>
  <si>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</si>
  <si>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</si>
  <si>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</si>
  <si>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</si>
  <si>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</si>
  <si>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</si>
  <si>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</si>
  <si>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</si>
  <si>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</si>
  <si>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</si>
  <si>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</si>
  <si>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</si>
  <si>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</si>
  <si>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</si>
  <si>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</si>
  <si>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</si>
  <si>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</si>
  <si>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</si>
  <si>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</si>
  <si>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</si>
  <si>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</si>
  <si>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</si>
  <si>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</si>
  <si>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</si>
  <si>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</si>
  <si>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</si>
  <si>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</si>
  <si>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</si>
  <si>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</si>
  <si>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</si>
  <si>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</si>
  <si>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</si>
  <si>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</si>
  <si>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</si>
  <si>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</si>
  <si>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</si>
  <si>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</si>
  <si>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</si>
  <si>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</si>
  <si>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</si>
  <si>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</si>
  <si>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</si>
  <si>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</si>
  <si>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</si>
  <si>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</si>
  <si>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</si>
  <si>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</si>
  <si>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</si>
  <si>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</si>
  <si>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</si>
  <si>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</si>
  <si>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</si>
  <si>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</si>
  <si>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</si>
  <si>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</si>
  <si>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</si>
  <si>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</si>
  <si>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</si>
  <si>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</si>
  <si>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</si>
  <si>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</si>
  <si>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</si>
  <si>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</si>
  <si>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</si>
  <si>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</si>
  <si>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</si>
  <si>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</si>
  <si>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</si>
  <si>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</si>
  <si>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</si>
  <si>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</si>
  <si>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</si>
  <si>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</si>
  <si>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</si>
  <si>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</si>
  <si>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</si>
  <si>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</si>
  <si>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</si>
  <si>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</si>
  <si>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</si>
  <si>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</si>
  <si>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</si>
  <si>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</si>
  <si>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</si>
  <si>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</si>
  <si>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</si>
  <si>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</si>
  <si>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</si>
  <si>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</si>
  <si>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</si>
  <si>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</si>
  <si>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</si>
  <si>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</si>
  <si>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</si>
  <si>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</si>
  <si>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</si>
  <si>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</si>
  <si>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</si>
  <si>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</si>
  <si>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</si>
  <si>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</si>
  <si>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</si>
  <si>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</si>
  <si>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</si>
  <si>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</si>
  <si>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</si>
  <si>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</si>
  <si>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</si>
  <si>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</si>
  <si>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</si>
  <si>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</si>
  <si>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</si>
  <si>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</si>
  <si>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</si>
  <si>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</si>
  <si>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</si>
  <si>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</si>
  <si>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</si>
  <si>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</si>
  <si>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</si>
  <si>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</si>
  <si>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</si>
  <si>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</si>
  <si>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</si>
  <si>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</si>
  <si>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</si>
  <si>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</si>
  <si>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</si>
  <si>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</si>
  <si>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</si>
  <si>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</si>
  <si>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</si>
  <si>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</si>
  <si>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</si>
  <si>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</si>
  <si>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</si>
  <si>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</si>
  <si>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</si>
  <si>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</si>
  <si>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</si>
  <si>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</si>
  <si>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</si>
  <si>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</si>
  <si>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</si>
  <si>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</si>
  <si>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</si>
  <si>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</si>
  <si>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</si>
  <si>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</si>
  <si>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</si>
  <si>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</si>
  <si>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</si>
  <si>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</si>
  <si>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</si>
  <si>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</si>
  <si>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</si>
  <si>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</si>
  <si>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</si>
  <si>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</si>
  <si>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</si>
  <si>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</si>
  <si>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</si>
  <si>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</si>
  <si>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</si>
  <si>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</si>
  <si>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</si>
  <si>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</si>
  <si>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</si>
  <si>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</si>
  <si>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</si>
  <si>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</si>
  <si>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</si>
  <si>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</si>
  <si>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</si>
  <si>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</si>
  <si>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</si>
  <si>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</si>
  <si>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</si>
  <si>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</si>
  <si>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</si>
  <si>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</si>
  <si>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</si>
  <si>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</si>
  <si>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</si>
  <si>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</si>
  <si>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</si>
  <si>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</si>
  <si>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</si>
  <si>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</si>
  <si>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</si>
  <si>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</si>
  <si>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</si>
  <si>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</si>
  <si>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</si>
  <si>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</si>
  <si>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</si>
  <si>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</si>
  <si>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</si>
  <si>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</si>
  <si>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</si>
  <si>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</si>
  <si>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</si>
  <si>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</si>
  <si>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</si>
  <si>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</si>
  <si>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</si>
  <si>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</si>
  <si>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</si>
  <si>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</si>
  <si>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</si>
  <si>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</si>
  <si>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</si>
  <si>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</si>
  <si>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</si>
  <si>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</si>
  <si>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</si>
  <si>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</si>
  <si>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</si>
  <si>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</si>
  <si>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</si>
  <si>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</si>
  <si>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</si>
  <si>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</si>
  <si>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</si>
  <si>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</si>
  <si>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</si>
  <si>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</si>
  <si>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</si>
  <si>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</si>
  <si>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</si>
  <si>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</si>
  <si>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</si>
  <si>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</si>
  <si>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</si>
  <si>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</si>
  <si>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</si>
  <si>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</si>
  <si>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</si>
  <si>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</si>
  <si>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</si>
  <si>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</si>
  <si>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</si>
  <si>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</si>
  <si>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</si>
  <si>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</si>
  <si>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</si>
  <si>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</si>
  <si>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</si>
  <si>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</si>
  <si>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</si>
  <si>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</si>
  <si>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</si>
  <si>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</si>
  <si>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</si>
  <si>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</si>
  <si>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</si>
  <si>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</si>
  <si>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</si>
  <si>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</si>
  <si>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</si>
  <si>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</si>
  <si>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</si>
  <si>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</si>
  <si>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</si>
  <si>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</si>
  <si>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</si>
  <si>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</si>
  <si>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</si>
  <si>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</si>
  <si>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</si>
  <si>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</si>
  <si>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</si>
  <si>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</si>
  <si>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</si>
  <si>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</si>
  <si>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</si>
  <si>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</si>
  <si>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</si>
  <si>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</si>
  <si>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</si>
  <si>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</si>
  <si>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</si>
  <si>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</si>
  <si>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</si>
  <si>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</si>
  <si>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</si>
  <si>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</si>
  <si>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</si>
  <si>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</si>
  <si>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</si>
  <si>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</si>
  <si>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</si>
  <si>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</si>
  <si>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</si>
  <si>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</si>
  <si>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</si>
  <si>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</si>
  <si>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</si>
  <si>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</si>
  <si>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</si>
  <si>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</si>
  <si>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</si>
  <si>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</si>
  <si>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</si>
  <si>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</si>
  <si>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</si>
  <si>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</si>
  <si>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</si>
  <si>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</si>
  <si>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</si>
  <si>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</si>
  <si>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</si>
  <si>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</si>
  <si>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</si>
  <si>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</si>
  <si>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</si>
  <si>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</si>
  <si>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</si>
  <si>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</si>
  <si>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</si>
  <si>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</si>
  <si>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</si>
  <si>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</si>
  <si>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</si>
  <si>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</si>
  <si>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</si>
  <si>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</si>
  <si>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</si>
  <si>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</si>
  <si>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</si>
  <si>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</si>
  <si>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</si>
  <si>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</si>
  <si>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</si>
  <si>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</si>
  <si>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</si>
  <si>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</si>
  <si>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</si>
  <si>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</si>
  <si>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</si>
  <si>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</si>
  <si>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</si>
  <si>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</si>
  <si>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</si>
  <si>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</si>
  <si>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</si>
  <si>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</si>
  <si>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</si>
  <si>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</si>
  <si>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</si>
  <si>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</si>
  <si>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</si>
  <si>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</si>
  <si>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</si>
  <si>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</si>
  <si>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</si>
  <si>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</si>
  <si>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</si>
  <si>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</si>
  <si>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</si>
  <si>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</si>
  <si>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</si>
  <si>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</si>
  <si>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</si>
  <si>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</si>
  <si>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</si>
  <si>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</si>
  <si>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</si>
  <si>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</si>
  <si>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</si>
  <si>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</si>
  <si>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</si>
  <si>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</si>
  <si>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</si>
  <si>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</si>
  <si>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</si>
  <si>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</si>
  <si>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</si>
  <si>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</si>
  <si>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</si>
  <si>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</si>
  <si>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</si>
  <si>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</si>
  <si>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</si>
  <si>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</si>
  <si>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</si>
  <si>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</si>
  <si>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</si>
  <si>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</si>
  <si>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</si>
  <si>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</si>
  <si>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</si>
  <si>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</si>
  <si>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</si>
  <si>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</si>
  <si>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</si>
  <si>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</si>
  <si>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</si>
  <si>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</si>
  <si>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</si>
  <si>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</si>
  <si>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</si>
  <si>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</si>
  <si>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</si>
  <si>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</si>
  <si>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</si>
  <si>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</si>
  <si>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</si>
  <si>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</si>
  <si>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</si>
  <si>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</si>
  <si>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</si>
  <si>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</si>
  <si>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</si>
  <si>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</si>
  <si>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</si>
  <si>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</si>
  <si>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</si>
  <si>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</si>
  <si>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</si>
  <si>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</si>
  <si>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</si>
  <si>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</si>
  <si>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</si>
  <si>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</si>
  <si>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</si>
  <si>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</si>
  <si>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</si>
  <si>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</si>
  <si>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</si>
  <si>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</si>
  <si>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</si>
  <si>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</si>
  <si>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</si>
  <si>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</si>
  <si>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</si>
  <si>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</si>
  <si>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</si>
  <si>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</si>
  <si>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</si>
  <si>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</si>
  <si>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</si>
  <si>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</si>
  <si>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</si>
  <si>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</si>
  <si>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</si>
  <si>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</si>
  <si>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</si>
  <si>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</si>
  <si>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</si>
  <si>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</si>
  <si>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</si>
  <si>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</si>
  <si>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</si>
  <si>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</si>
  <si>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</si>
  <si>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</si>
  <si>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</si>
  <si>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</si>
  <si>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</si>
  <si>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</si>
  <si>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</si>
  <si>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</si>
  <si>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</si>
  <si>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</si>
  <si>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</si>
  <si>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</si>
  <si>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</si>
  <si>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</si>
  <si>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</si>
  <si>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</si>
  <si>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</si>
  <si>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</si>
  <si>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</si>
  <si>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</si>
  <si>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</si>
  <si>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</si>
  <si>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</si>
  <si>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</si>
  <si>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</si>
  <si>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</si>
  <si>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</si>
  <si>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</si>
  <si>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</si>
  <si>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</si>
  <si>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</si>
  <si>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</si>
  <si>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</si>
  <si>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</si>
  <si>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</si>
  <si>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</si>
  <si>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</si>
  <si>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</si>
  <si>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</si>
  <si>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</si>
  <si>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</si>
  <si>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</si>
  <si>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</si>
  <si>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</si>
  <si>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</si>
  <si>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</si>
  <si>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</si>
  <si>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</si>
  <si>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</si>
  <si>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</si>
  <si>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</si>
  <si>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</si>
  <si>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</si>
  <si>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</si>
  <si>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</si>
  <si>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</si>
  <si>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</si>
  <si>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</si>
  <si>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</si>
  <si>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</si>
  <si>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</si>
  <si>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</si>
  <si>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</si>
  <si>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</si>
  <si>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</si>
  <si>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</si>
  <si>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</si>
  <si>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</si>
  <si>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</si>
  <si>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</si>
  <si>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</si>
  <si>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</si>
  <si>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</si>
  <si>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</si>
  <si>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</si>
  <si>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</si>
  <si>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</si>
  <si>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</si>
  <si>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</si>
  <si>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</si>
  <si>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</si>
  <si>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</si>
  <si>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</si>
  <si>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</si>
  <si>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</si>
  <si>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</si>
  <si>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</si>
  <si>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</si>
  <si>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</si>
  <si>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</si>
  <si>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</si>
  <si>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</si>
  <si>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</si>
  <si>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</si>
  <si>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</si>
  <si>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</si>
  <si>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</si>
  <si>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</si>
  <si>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</si>
  <si>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</si>
  <si>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</si>
  <si>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</si>
  <si>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</si>
  <si>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</si>
  <si>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</si>
  <si>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</si>
  <si>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</si>
  <si>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</si>
  <si>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</si>
  <si>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</si>
  <si>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</si>
  <si>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</si>
  <si>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</si>
  <si>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</si>
  <si>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</si>
  <si>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</si>
  <si>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</si>
  <si>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</si>
  <si>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</si>
  <si>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</si>
  <si>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</si>
  <si>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</si>
  <si>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</si>
  <si>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</si>
  <si>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</si>
  <si>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</si>
  <si>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</si>
  <si>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</si>
  <si>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</si>
  <si>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</si>
  <si>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</si>
  <si>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</si>
  <si>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</si>
  <si>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</si>
  <si>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</si>
  <si>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</si>
  <si>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</si>
  <si>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</si>
  <si>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</si>
  <si>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</si>
  <si>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</si>
  <si>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</si>
  <si>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</si>
  <si>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</si>
  <si>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</si>
  <si>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</si>
  <si>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</si>
  <si>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</si>
  <si>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</si>
  <si>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</si>
  <si>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</si>
  <si>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</si>
  <si>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</si>
  <si>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</si>
  <si>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</si>
  <si>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</si>
  <si>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</si>
  <si>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</si>
  <si>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</si>
  <si>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</si>
  <si>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</si>
  <si>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</si>
  <si>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</si>
  <si>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</si>
  <si>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</si>
  <si>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</si>
  <si>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</si>
  <si>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</si>
  <si>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</si>
  <si>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</si>
  <si>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</si>
  <si>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</si>
  <si>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</si>
  <si>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</si>
  <si>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</si>
  <si>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</si>
  <si>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</si>
  <si>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</si>
  <si>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</si>
  <si>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</si>
  <si>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</si>
  <si>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</si>
  <si>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</si>
  <si>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</si>
  <si>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</si>
  <si>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</si>
  <si>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</si>
  <si>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</si>
  <si>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</si>
  <si>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</si>
  <si>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</si>
  <si>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</si>
  <si>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</si>
  <si>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</si>
  <si>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</si>
  <si>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</si>
  <si>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</si>
  <si>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</si>
  <si>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</si>
  <si>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</si>
  <si>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</si>
  <si>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</si>
  <si>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</si>
  <si>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</si>
  <si>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</si>
  <si>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</si>
  <si>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</si>
  <si>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</si>
  <si>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</si>
  <si>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</si>
  <si>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</si>
  <si>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</si>
  <si>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</si>
  <si>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</si>
  <si>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</si>
  <si>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</si>
  <si>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</si>
  <si>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</si>
  <si>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</si>
  <si>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</si>
  <si>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</si>
  <si>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</si>
  <si>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</si>
  <si>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</si>
  <si>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</si>
  <si>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</si>
  <si>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</si>
  <si>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</si>
  <si>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</si>
  <si>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</si>
  <si>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</si>
  <si>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</si>
  <si>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</si>
  <si>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</si>
  <si>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</si>
  <si>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</si>
  <si>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</si>
  <si>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</si>
  <si>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</si>
  <si>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</si>
  <si>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</si>
  <si>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</si>
  <si>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</si>
  <si>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</si>
  <si>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</si>
  <si>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</si>
  <si>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</si>
  <si>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</si>
  <si>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</si>
  <si>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</si>
  <si>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</si>
  <si>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</si>
  <si>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</si>
  <si>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</si>
  <si>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</si>
  <si>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</si>
  <si>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</si>
  <si>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</si>
  <si>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</si>
  <si>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</si>
  <si>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</si>
  <si>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</si>
  <si>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</si>
  <si>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</si>
  <si>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</si>
  <si>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</si>
  <si>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</si>
  <si>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</si>
  <si>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</si>
  <si>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</si>
  <si>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</si>
  <si>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</si>
  <si>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</si>
  <si>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</si>
  <si>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</si>
  <si>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</si>
  <si>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</si>
  <si>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</si>
  <si>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</si>
  <si>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</si>
  <si>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</si>
  <si>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</si>
  <si>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</si>
  <si>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</si>
  <si>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</si>
  <si>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</si>
  <si>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</si>
  <si>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</si>
  <si>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</si>
  <si>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</si>
  <si>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</si>
  <si>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</si>
  <si>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</si>
  <si>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</si>
  <si>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</si>
  <si>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</si>
  <si>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</si>
  <si>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</si>
  <si>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</si>
  <si>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</si>
  <si>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</si>
  <si>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</si>
  <si>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</si>
  <si>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</si>
  <si>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</si>
  <si>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</si>
  <si>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</si>
  <si>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</si>
  <si>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</si>
  <si>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</si>
  <si>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</si>
  <si>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</si>
  <si>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</si>
  <si>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</si>
  <si>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</si>
  <si>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</si>
  <si>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</si>
  <si>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</si>
  <si>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</si>
  <si>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</si>
  <si>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</si>
  <si>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</si>
  <si>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</si>
  <si>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</si>
  <si>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</si>
  <si>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</si>
  <si>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</si>
  <si>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</si>
  <si>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</si>
  <si>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</si>
  <si>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</si>
  <si>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</si>
  <si>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</si>
  <si>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</si>
  <si>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</si>
  <si>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</si>
  <si>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</si>
  <si>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</si>
  <si>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</si>
  <si>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</si>
  <si>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</si>
  <si>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</si>
  <si>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</si>
  <si>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</si>
  <si>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</si>
  <si>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</si>
  <si>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</si>
  <si>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</si>
  <si>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</si>
  <si>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</si>
  <si>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</si>
  <si>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</si>
  <si>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</si>
  <si>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</si>
  <si>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</si>
  <si>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</si>
  <si>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</si>
  <si>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</si>
  <si>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</si>
  <si>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</si>
  <si>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</si>
  <si>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</si>
  <si>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</si>
  <si>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</si>
  <si>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</si>
  <si>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</si>
  <si>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</si>
  <si>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</si>
  <si>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</si>
  <si>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</si>
  <si>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</si>
  <si>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</si>
  <si>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</si>
  <si>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</si>
  <si>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</si>
  <si>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</si>
  <si>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</si>
  <si>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</si>
  <si>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</si>
  <si>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</si>
  <si>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</si>
  <si>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</si>
  <si>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</si>
  <si>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</si>
  <si>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</si>
  <si>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</si>
  <si>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</si>
  <si>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</si>
  <si>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</si>
  <si>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</si>
  <si>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</si>
  <si>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</si>
  <si>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</si>
  <si>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</si>
  <si>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</si>
  <si>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</si>
  <si>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</si>
  <si>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</si>
  <si>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</si>
  <si>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</si>
  <si>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</si>
  <si>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</si>
  <si>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</si>
  <si>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</si>
  <si>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</si>
  <si>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</si>
  <si>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</si>
  <si>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</si>
  <si>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</si>
  <si>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</si>
  <si>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</si>
  <si>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</si>
  <si>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</si>
  <si>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</si>
  <si>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</si>
  <si>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</si>
  <si>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</si>
  <si>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</si>
  <si>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</si>
  <si>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</si>
  <si>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</si>
  <si>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</si>
  <si>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</si>
  <si>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</si>
  <si>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</si>
  <si>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</si>
  <si>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</si>
  <si>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</si>
  <si>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</si>
  <si>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</si>
  <si>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</si>
  <si>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</si>
  <si>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</si>
  <si>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</si>
  <si>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</si>
  <si>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</si>
  <si>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</si>
  <si>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</si>
  <si>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</si>
  <si>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</si>
  <si>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</si>
  <si>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</si>
  <si>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</si>
  <si>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</si>
  <si>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</si>
  <si>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</si>
  <si>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</si>
  <si>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</si>
  <si>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</si>
  <si>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</si>
  <si>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</si>
  <si>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</si>
  <si>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</si>
  <si>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</si>
  <si>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</si>
  <si>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</si>
  <si>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</si>
  <si>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</si>
  <si>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</si>
  <si>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</si>
  <si>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</si>
  <si>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</si>
  <si>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</si>
  <si>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</si>
  <si>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</si>
  <si>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</si>
  <si>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</si>
  <si>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</si>
  <si>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</si>
  <si>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</si>
  <si>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</si>
  <si>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</si>
  <si>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</si>
  <si>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</si>
  <si>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</si>
  <si>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</si>
  <si>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</si>
  <si>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</si>
  <si>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</si>
  <si>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</si>
  <si>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</si>
  <si>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</si>
  <si>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</si>
  <si>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</si>
  <si>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</si>
  <si>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</si>
  <si>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</si>
  <si>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</si>
  <si>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</si>
  <si>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</si>
  <si>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</si>
  <si>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</si>
  <si>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</si>
  <si>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</si>
  <si>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</si>
  <si>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</si>
  <si>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</si>
  <si>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</si>
  <si>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</si>
  <si>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</si>
  <si>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</si>
  <si>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</si>
  <si>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</si>
  <si>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</si>
  <si>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</si>
  <si>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</si>
  <si>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</si>
  <si>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</si>
  <si>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</si>
  <si>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</si>
  <si>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</si>
  <si>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</si>
  <si>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</si>
  <si>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</si>
  <si>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</si>
  <si>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</si>
  <si>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</si>
  <si>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</si>
  <si>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</si>
  <si>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</si>
  <si>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</si>
  <si>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</si>
  <si>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</si>
  <si>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</si>
  <si>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</si>
  <si>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</si>
  <si>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</si>
  <si>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</si>
  <si>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</si>
  <si>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</si>
  <si>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</si>
  <si>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</si>
  <si>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</si>
  <si>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</si>
  <si>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</si>
  <si>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</si>
  <si>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</si>
  <si>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</si>
  <si>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</si>
  <si>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</si>
  <si>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</si>
  <si>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</si>
  <si>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</si>
  <si>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</si>
  <si>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</si>
  <si>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</si>
  <si>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</si>
  <si>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</si>
  <si>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</si>
  <si>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</si>
  <si>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</si>
  <si>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</si>
  <si>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</si>
  <si>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</si>
  <si>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</si>
  <si>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</si>
  <si>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</si>
  <si>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</si>
  <si>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</si>
  <si>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</si>
  <si>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</si>
  <si>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</si>
  <si>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</si>
  <si>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</si>
  <si>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</si>
  <si>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</si>
  <si>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</si>
  <si>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</si>
  <si>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</si>
  <si>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</si>
  <si>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</si>
  <si>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</si>
  <si>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</si>
  <si>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</si>
  <si>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</si>
  <si>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</si>
  <si>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</si>
  <si>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</si>
  <si>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</si>
  <si>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</si>
  <si>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</si>
  <si>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</si>
  <si>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</si>
  <si>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</si>
  <si>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</si>
  <si>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</si>
  <si>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</si>
  <si>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</si>
  <si>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</si>
  <si>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</si>
  <si>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</si>
  <si>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</si>
  <si>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</si>
  <si>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</si>
  <si>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</si>
  <si>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</si>
  <si>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</si>
  <si>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</si>
  <si>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</si>
  <si>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</si>
  <si>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</si>
  <si>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</si>
  <si>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</si>
  <si>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</si>
  <si>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</si>
  <si>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</si>
  <si>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</si>
  <si>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</si>
  <si>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</si>
  <si>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</si>
  <si>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</si>
  <si>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</si>
  <si>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</si>
  <si>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</si>
  <si>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</si>
  <si>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</si>
  <si>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</si>
  <si>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</si>
  <si>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</si>
  <si>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</si>
  <si>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</si>
  <si>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</si>
  <si>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</si>
  <si>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</si>
  <si>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</si>
  <si>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</si>
  <si>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</si>
  <si>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</si>
  <si>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</si>
  <si>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</si>
  <si>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</si>
  <si>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</si>
  <si>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</si>
  <si>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</si>
  <si>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</si>
  <si>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</si>
  <si>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</si>
  <si>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</si>
  <si>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</si>
  <si>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</si>
  <si>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</si>
  <si>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</si>
  <si>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</si>
  <si>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</si>
  <si>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</si>
  <si>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</si>
  <si>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</si>
  <si>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</si>
  <si>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</si>
  <si>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</si>
  <si>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</si>
  <si>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</si>
  <si>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</si>
  <si>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</si>
  <si>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</si>
  <si>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</si>
  <si>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</si>
  <si>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</si>
  <si>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</si>
  <si>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</si>
  <si>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</si>
  <si>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</si>
  <si>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</si>
  <si>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</si>
  <si>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</si>
  <si>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</si>
  <si>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</si>
  <si>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</si>
  <si>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</si>
  <si>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</si>
  <si>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</si>
  <si>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</si>
  <si>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</si>
  <si>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</si>
  <si>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</si>
  <si>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</si>
  <si>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</si>
  <si>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</si>
  <si>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</si>
  <si>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</si>
  <si>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</si>
  <si>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</si>
  <si>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</si>
  <si>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</si>
  <si>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</si>
  <si>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</si>
  <si>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</si>
  <si>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</si>
  <si>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</si>
  <si>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</si>
  <si>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</si>
  <si>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</si>
  <si>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</si>
  <si>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</si>
  <si>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</si>
  <si>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</si>
  <si>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</si>
  <si>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</si>
  <si>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</si>
  <si>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</si>
  <si>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</si>
  <si>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</si>
  <si>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</si>
  <si>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</si>
  <si>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</si>
  <si>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</si>
  <si>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</si>
  <si>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</si>
  <si>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</si>
  <si>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</si>
  <si>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</si>
  <si>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</si>
  <si>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</si>
  <si>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</si>
  <si>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</si>
  <si>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</si>
  <si>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</si>
  <si>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</si>
  <si>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</si>
  <si>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</si>
  <si>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</si>
  <si>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</si>
  <si>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</si>
  <si>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</si>
  <si>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</si>
  <si>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</si>
  <si>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</si>
  <si>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</si>
  <si>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</si>
  <si>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</si>
  <si>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</si>
  <si>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</si>
  <si>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</si>
  <si>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</si>
  <si>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</si>
  <si>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</si>
  <si>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</si>
  <si>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</si>
  <si>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</si>
  <si>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</si>
  <si>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</si>
  <si>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</si>
  <si>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</si>
  <si>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</si>
  <si>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</si>
  <si>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</si>
  <si>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</si>
  <si>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</si>
  <si>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</si>
  <si>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</si>
  <si>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</si>
  <si>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</si>
  <si>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</si>
  <si>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</si>
  <si>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</si>
  <si>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</si>
  <si>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</si>
  <si>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</si>
  <si>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</si>
  <si>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</si>
  <si>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</si>
  <si>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</si>
  <si>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</si>
  <si>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</si>
  <si>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</si>
  <si>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</si>
  <si>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</si>
  <si>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</si>
  <si>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</si>
  <si>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</si>
  <si>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</si>
  <si>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</si>
  <si>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</si>
  <si>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</si>
  <si>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</si>
  <si>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</si>
  <si>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</si>
  <si>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</si>
  <si>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</si>
  <si>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</si>
  <si>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</si>
  <si>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</si>
  <si>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</si>
  <si>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</si>
  <si>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</si>
  <si>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</si>
  <si>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</si>
  <si>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</si>
  <si>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</si>
  <si>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</si>
  <si>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</si>
  <si>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</si>
  <si>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</si>
  <si>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</si>
  <si>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</si>
  <si>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</si>
  <si>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</si>
  <si>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</si>
  <si>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</si>
  <si>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</si>
  <si>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</si>
  <si>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</si>
  <si>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</si>
  <si>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</si>
  <si>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</si>
  <si>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</si>
  <si>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</si>
  <si>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</si>
  <si>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</si>
  <si>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</si>
  <si>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</si>
  <si>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</si>
  <si>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</si>
  <si>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</si>
  <si>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</si>
  <si>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</si>
  <si>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</si>
  <si>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</si>
  <si>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</si>
  <si>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</si>
  <si>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</si>
  <si>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</si>
  <si>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</si>
  <si>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</si>
  <si>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</si>
  <si>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</si>
  <si>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</si>
  <si>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</si>
  <si>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</si>
  <si>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</si>
  <si>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</si>
  <si>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</si>
  <si>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</si>
  <si>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</si>
  <si>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</si>
  <si>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</si>
  <si>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</si>
  <si>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</si>
  <si>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</si>
  <si>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</si>
  <si>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</si>
  <si>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</si>
  <si>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</si>
  <si>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</si>
  <si>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</si>
  <si>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</si>
  <si>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</si>
  <si>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</si>
  <si>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</si>
  <si>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</si>
  <si>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</si>
  <si>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</si>
  <si>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</si>
  <si>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</si>
  <si>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</si>
  <si>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</si>
  <si>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</si>
  <si>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</si>
  <si>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</si>
  <si>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</si>
  <si>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</si>
  <si>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</si>
  <si>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</si>
  <si>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</si>
  <si>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</si>
  <si>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</si>
  <si>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</si>
  <si>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</si>
  <si>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</si>
  <si>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</si>
  <si>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</si>
  <si>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</si>
  <si>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</si>
  <si>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</si>
  <si>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</si>
  <si>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</si>
  <si>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</si>
  <si>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</si>
  <si>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</si>
  <si>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</si>
  <si>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</si>
  <si>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</si>
  <si>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</si>
  <si>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</si>
  <si>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</si>
  <si>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</si>
  <si>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</si>
  <si>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</si>
  <si>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</si>
  <si>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</si>
  <si>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</si>
  <si>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</si>
  <si>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</si>
  <si>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</si>
  <si>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</si>
  <si>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</si>
  <si>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</si>
  <si>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</si>
  <si>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</si>
  <si>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</si>
  <si>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</si>
  <si>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</si>
  <si>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</si>
  <si>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</si>
  <si>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</si>
  <si>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</si>
  <si>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</si>
  <si>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</si>
  <si>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</si>
  <si>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</si>
  <si>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</si>
  <si>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</si>
  <si>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</si>
  <si>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</si>
  <si>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</si>
  <si>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</si>
  <si>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</si>
  <si>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</si>
  <si>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</si>
  <si>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</si>
  <si>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</si>
  <si>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</si>
  <si>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</si>
  <si>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</si>
  <si>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</si>
  <si>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</si>
  <si>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</si>
  <si>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</si>
  <si>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</si>
  <si>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</si>
  <si>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</si>
  <si>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</si>
  <si>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</si>
  <si>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</si>
  <si>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</si>
  <si>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</si>
  <si>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</si>
  <si>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</si>
  <si>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</si>
  <si>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</si>
  <si>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</si>
  <si>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</si>
  <si>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</si>
  <si>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</si>
  <si>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</si>
  <si>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</si>
  <si>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</si>
  <si>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</si>
  <si>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</si>
  <si>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</si>
  <si>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</si>
  <si>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</si>
  <si>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</si>
  <si>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</si>
  <si>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</si>
  <si>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</si>
  <si>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</si>
  <si>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</si>
  <si>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</si>
  <si>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</si>
  <si>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</si>
  <si>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</si>
  <si>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</si>
  <si>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</si>
  <si>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</si>
  <si>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</si>
  <si>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</si>
  <si>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</si>
  <si>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</si>
  <si>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</si>
  <si>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</si>
  <si>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</si>
  <si>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</si>
  <si>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</si>
  <si>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</si>
  <si>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</si>
  <si>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</si>
  <si>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</si>
  <si>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</si>
  <si>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</si>
  <si>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</si>
  <si>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</si>
  <si>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</si>
  <si>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</si>
  <si>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</si>
  <si>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</si>
  <si>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</si>
  <si>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</si>
  <si>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</si>
  <si>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</si>
  <si>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</si>
  <si>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</si>
  <si>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</si>
  <si>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</si>
  <si>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</si>
  <si>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</si>
  <si>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</si>
  <si>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</si>
  <si>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</si>
  <si>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</si>
  <si>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</si>
  <si>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</si>
  <si>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</si>
  <si>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</si>
  <si>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</si>
  <si>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</si>
  <si>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</si>
  <si>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</si>
  <si>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</si>
  <si>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</si>
  <si>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</si>
  <si>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</si>
  <si>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</si>
  <si>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</si>
  <si>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</si>
  <si>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</si>
  <si>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</si>
  <si>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</si>
  <si>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</si>
  <si>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</si>
  <si>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</si>
  <si>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</si>
  <si>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</si>
  <si>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</si>
  <si>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</si>
  <si>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</si>
  <si>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</si>
  <si>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</si>
  <si>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</si>
  <si>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</si>
  <si>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</si>
  <si>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</si>
  <si>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</si>
  <si>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</si>
  <si>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</si>
  <si>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</si>
  <si>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</si>
  <si>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</si>
  <si>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</si>
  <si>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</si>
  <si>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</si>
  <si>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</si>
  <si>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</si>
  <si>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</si>
  <si>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</si>
  <si>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</si>
  <si>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</si>
  <si>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</si>
  <si>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</si>
  <si>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</si>
  <si>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</si>
  <si>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</si>
  <si>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</si>
  <si>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</si>
  <si>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</si>
  <si>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</si>
  <si>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</si>
  <si>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</si>
  <si>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</si>
  <si>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</si>
  <si>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</si>
  <si>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</si>
  <si>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</si>
  <si>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</si>
  <si>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</si>
  <si>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</si>
  <si>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</si>
  <si>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</si>
  <si>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</si>
  <si>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</si>
  <si>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</si>
  <si>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</si>
  <si>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</si>
  <si>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</si>
  <si>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</si>
  <si>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</si>
  <si>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</si>
  <si>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</si>
  <si>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</si>
  <si>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</si>
  <si>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</si>
  <si>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</si>
  <si>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</si>
  <si>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</si>
  <si>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</si>
  <si>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</si>
  <si>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</si>
  <si>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</si>
  <si>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</si>
  <si>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</si>
  <si>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</si>
  <si>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</si>
  <si>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</si>
  <si>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</si>
  <si>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</si>
  <si>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</si>
  <si>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</si>
  <si>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</si>
  <si>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</si>
  <si>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</si>
  <si>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</si>
  <si>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</si>
  <si>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</si>
  <si>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</si>
  <si>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</si>
  <si>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</si>
  <si>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</si>
  <si>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</si>
  <si>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</si>
  <si>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</si>
  <si>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</si>
  <si>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</si>
  <si>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</si>
  <si>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</si>
  <si>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</si>
  <si>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</si>
  <si>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</si>
  <si>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</si>
  <si>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</si>
  <si>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</si>
  <si>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</si>
  <si>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</si>
  <si>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</si>
  <si>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</si>
  <si>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</si>
  <si>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</si>
  <si>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</si>
  <si>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</si>
  <si>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</si>
  <si>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</si>
  <si>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</si>
  <si>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</si>
  <si>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</si>
  <si>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</si>
  <si>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</si>
  <si>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</si>
  <si>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</si>
  <si>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</si>
  <si>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</si>
  <si>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</si>
  <si>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</si>
  <si>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</si>
  <si>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</si>
  <si>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</si>
  <si>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</si>
  <si>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</si>
  <si>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</si>
  <si>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</si>
  <si>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</si>
  <si>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</si>
  <si>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</si>
  <si>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</si>
  <si>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</si>
  <si>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</si>
  <si>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</si>
  <si>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</si>
  <si>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</si>
  <si>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</si>
  <si>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</si>
  <si>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</si>
  <si>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</si>
  <si>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</si>
  <si>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</si>
  <si>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</si>
  <si>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</si>
  <si>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</si>
  <si>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</si>
  <si>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</si>
  <si>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</si>
  <si>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</si>
  <si>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</si>
  <si>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</si>
  <si>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</si>
  <si>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</si>
  <si>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</si>
  <si>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</si>
  <si>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</si>
  <si>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</si>
  <si>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</si>
  <si>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</si>
  <si>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</si>
  <si>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</si>
  <si>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</si>
  <si>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</si>
  <si>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</si>
  <si>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</si>
  <si>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</si>
  <si>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</si>
  <si>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</si>
  <si>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</si>
  <si>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</si>
  <si>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</si>
  <si>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</si>
  <si>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</si>
  <si>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</si>
  <si>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</si>
  <si>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</si>
  <si>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</si>
  <si>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</si>
  <si>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</si>
  <si>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</si>
  <si>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</si>
  <si>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</si>
  <si>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</si>
  <si>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</si>
  <si>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</si>
  <si>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</si>
  <si>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</si>
  <si>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</si>
  <si>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</si>
  <si>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</si>
  <si>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</si>
  <si>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</si>
  <si>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</si>
  <si>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</si>
  <si>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</si>
  <si>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</si>
  <si>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</si>
  <si>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</si>
  <si>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</si>
  <si>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</si>
  <si>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</si>
  <si>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</si>
  <si>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</si>
  <si>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</si>
  <si>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</si>
  <si>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</si>
  <si>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</si>
  <si>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</si>
  <si>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</si>
  <si>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</si>
  <si>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</si>
  <si>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</si>
  <si>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</si>
  <si>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</si>
  <si>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</si>
  <si>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</si>
  <si>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</si>
  <si>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</si>
  <si>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</si>
  <si>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</si>
  <si>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</si>
  <si>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</si>
  <si>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</si>
  <si>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</si>
  <si>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</si>
  <si>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</si>
  <si>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</si>
  <si>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</si>
  <si>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</si>
  <si>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</si>
  <si>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</si>
  <si>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</si>
  <si>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</si>
  <si>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</si>
  <si>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</si>
  <si>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</si>
  <si>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</si>
  <si>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</si>
  <si>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</si>
  <si>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</si>
  <si>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</si>
  <si>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</si>
  <si>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</si>
  <si>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</si>
  <si>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</si>
  <si>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</si>
  <si>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</si>
  <si>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</si>
  <si>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</si>
  <si>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</si>
  <si>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</si>
  <si>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</si>
  <si>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</si>
  <si>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</si>
  <si>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</si>
  <si>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</si>
  <si>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</si>
  <si>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</si>
  <si>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</si>
  <si>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</si>
  <si>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</si>
  <si>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</si>
  <si>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</si>
  <si>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</si>
  <si>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</si>
  <si>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</si>
  <si>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</si>
  <si>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</si>
  <si>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</si>
  <si>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</si>
  <si>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</si>
  <si>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</si>
  <si>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</si>
  <si>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</si>
  <si>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</si>
  <si>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</si>
  <si>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</si>
  <si>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</si>
  <si>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</si>
  <si>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</si>
  <si>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</si>
  <si>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</si>
  <si>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</si>
  <si>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</si>
  <si>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</si>
  <si>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</si>
  <si>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</si>
  <si>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</si>
  <si>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</si>
  <si>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</si>
  <si>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</si>
  <si>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</si>
  <si>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</si>
  <si>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</si>
  <si>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</si>
  <si>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</si>
  <si>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</si>
  <si>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</si>
  <si>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</si>
  <si>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</si>
  <si>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</si>
  <si>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</si>
  <si>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</si>
  <si>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</si>
  <si>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</si>
  <si>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</si>
  <si>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</si>
  <si>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</si>
  <si>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</si>
  <si>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</si>
  <si>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</si>
  <si>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</si>
  <si>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</si>
  <si>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</si>
  <si>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</si>
  <si>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</si>
  <si>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</si>
  <si>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</si>
  <si>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</si>
  <si>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</si>
  <si>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</si>
  <si>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</si>
  <si>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</si>
  <si>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</si>
  <si>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</si>
  <si>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</si>
  <si>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</si>
  <si>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</si>
  <si>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</si>
  <si>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</si>
  <si>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</si>
  <si>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</si>
  <si>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</si>
  <si>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</si>
  <si>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</si>
  <si>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</si>
  <si>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</si>
  <si>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</si>
  <si>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</si>
  <si>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</si>
  <si>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</si>
  <si>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</si>
  <si>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</si>
  <si>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</si>
  <si>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</si>
  <si>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</si>
  <si>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</si>
  <si>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</si>
  <si>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</si>
  <si>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</si>
  <si>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</si>
  <si>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</si>
  <si>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</si>
  <si>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</si>
  <si>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</si>
  <si>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</si>
  <si>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</si>
  <si>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</si>
  <si>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</si>
  <si>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</si>
  <si>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</si>
  <si>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</si>
  <si>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</si>
  <si>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</si>
  <si>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</si>
  <si>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</si>
  <si>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</si>
  <si>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</si>
  <si>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</si>
  <si>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</si>
  <si>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</si>
  <si>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</si>
  <si>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</si>
  <si>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</si>
  <si>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</si>
  <si>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</si>
  <si>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</si>
  <si>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</si>
  <si>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</si>
  <si>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</si>
  <si>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</si>
  <si>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</si>
  <si>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</si>
  <si>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</si>
  <si>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</si>
  <si>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</si>
  <si>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</si>
  <si>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</si>
  <si>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</si>
  <si>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</si>
  <si>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</si>
  <si>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</si>
  <si>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</si>
  <si>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</si>
  <si>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</si>
  <si>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</si>
  <si>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</si>
  <si>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</si>
  <si>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</si>
  <si>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</si>
  <si>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</si>
  <si>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</si>
  <si>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</si>
  <si>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</si>
  <si>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</si>
  <si>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</si>
  <si>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</si>
  <si>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</si>
  <si>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</si>
  <si>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</si>
  <si>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</si>
  <si>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</si>
  <si>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</si>
  <si>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</si>
  <si>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</si>
  <si>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</si>
  <si>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</si>
  <si>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</si>
  <si>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</si>
  <si>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</si>
  <si>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</si>
  <si>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</si>
  <si>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</si>
  <si>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</si>
  <si>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</si>
  <si>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</si>
  <si>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</si>
  <si>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</si>
  <si>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</si>
  <si>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</si>
  <si>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</si>
  <si>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</si>
  <si>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</si>
  <si>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</si>
  <si>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</si>
  <si>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</si>
  <si>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</si>
  <si>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</si>
  <si>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</si>
  <si>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</si>
  <si>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</si>
  <si>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</si>
  <si>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</si>
  <si>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</si>
  <si>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</si>
  <si>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</si>
  <si>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</si>
  <si>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</si>
  <si>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</si>
  <si>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</si>
  <si>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</si>
  <si>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</si>
  <si>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</si>
  <si>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</si>
  <si>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</si>
  <si>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</si>
  <si>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</si>
  <si>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</si>
  <si>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</si>
  <si>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</si>
  <si>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</si>
  <si>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</si>
  <si>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</si>
  <si>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</si>
  <si>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</si>
  <si>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</si>
  <si>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</si>
  <si>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</si>
  <si>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</si>
  <si>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</si>
  <si>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</si>
  <si>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</si>
  <si>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</si>
  <si>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</si>
  <si>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</si>
  <si>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</si>
  <si>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</si>
  <si>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</si>
  <si>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</si>
  <si>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</si>
  <si>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</si>
  <si>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</si>
  <si>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</si>
  <si>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</si>
  <si>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</si>
  <si>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</si>
  <si>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</si>
  <si>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</si>
  <si>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</si>
  <si>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</si>
  <si>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</si>
  <si>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</si>
  <si>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</si>
  <si>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</si>
  <si>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</si>
  <si>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</si>
  <si>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</si>
  <si>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</si>
  <si>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</si>
  <si>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</si>
  <si>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</si>
  <si>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</si>
  <si>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</si>
  <si>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</si>
  <si>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</si>
  <si>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</si>
  <si>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</si>
  <si>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</si>
  <si>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</si>
  <si>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</si>
  <si>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</si>
  <si>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</si>
  <si>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</si>
  <si>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</si>
  <si>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</si>
  <si>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</si>
  <si>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</si>
  <si>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</si>
  <si>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</si>
  <si>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</si>
  <si>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</si>
  <si>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</si>
  <si>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</si>
  <si>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</si>
  <si>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</si>
  <si>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</si>
  <si>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</si>
  <si>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</si>
  <si>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</si>
  <si>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</si>
  <si>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</si>
  <si>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</si>
  <si>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</si>
  <si>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</si>
  <si>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</si>
  <si>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</si>
  <si>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</si>
  <si>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</si>
  <si>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</si>
  <si>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</si>
  <si>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</si>
  <si>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</si>
  <si>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</si>
  <si>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</si>
  <si>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</si>
  <si>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</si>
  <si>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</si>
  <si>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</si>
  <si>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</si>
  <si>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</si>
  <si>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</si>
  <si>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</si>
  <si>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</si>
  <si>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</si>
  <si>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</si>
  <si>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</si>
  <si>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</si>
  <si>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</si>
  <si>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</si>
  <si>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</si>
  <si>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</si>
  <si>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</si>
  <si>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</si>
  <si>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</si>
  <si>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</si>
  <si>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</si>
  <si>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</si>
  <si>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</si>
  <si>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</si>
  <si>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</si>
  <si>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</si>
  <si>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</si>
  <si>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</si>
  <si>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</si>
  <si>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</si>
  <si>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</si>
  <si>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</si>
  <si>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</si>
  <si>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</si>
  <si>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</si>
  <si>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</si>
  <si>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</si>
  <si>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</si>
  <si>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</si>
  <si>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</si>
  <si>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</si>
  <si>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</si>
  <si>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</si>
  <si>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</si>
  <si>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</si>
  <si>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</si>
  <si>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</si>
  <si>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</si>
  <si>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</si>
  <si>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</si>
  <si>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</si>
  <si>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</si>
  <si>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</si>
  <si>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</si>
  <si>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</si>
  <si>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</si>
  <si>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</si>
  <si>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</si>
  <si>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</si>
  <si>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</si>
  <si>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</si>
  <si>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</si>
  <si>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</si>
  <si>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</si>
  <si>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</si>
  <si>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</si>
  <si>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</si>
  <si>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</si>
  <si>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</si>
  <si>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</si>
  <si>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</si>
  <si>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</si>
  <si>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</si>
  <si>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</si>
  <si>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</si>
  <si>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</si>
  <si>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</si>
  <si>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</si>
  <si>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</si>
  <si>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</si>
  <si>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</si>
  <si>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</si>
  <si>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</si>
  <si>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</si>
  <si>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</si>
  <si>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</si>
  <si>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</si>
  <si>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</si>
  <si>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</si>
  <si>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</si>
  <si>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</si>
  <si>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</si>
  <si>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</si>
  <si>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</si>
  <si>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</si>
  <si>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</si>
  <si>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</si>
  <si>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</si>
  <si>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</si>
  <si>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</si>
  <si>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</si>
  <si>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</si>
  <si>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</si>
  <si>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</si>
  <si>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</si>
  <si>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</si>
  <si>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</si>
  <si>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</si>
  <si>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</si>
  <si>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</si>
  <si>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</si>
  <si>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</si>
  <si>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</si>
  <si>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</si>
  <si>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</si>
  <si>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</si>
  <si>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</si>
  <si>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</si>
  <si>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</si>
  <si>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</si>
  <si>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</si>
  <si>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</si>
  <si>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</si>
  <si>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</si>
  <si>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</si>
  <si>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</si>
  <si>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</si>
  <si>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</si>
  <si>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</si>
  <si>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</si>
  <si>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</si>
  <si>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</si>
  <si>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</si>
  <si>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</si>
  <si>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</si>
  <si>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</si>
  <si>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</si>
  <si>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</si>
  <si>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</si>
  <si>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</si>
  <si>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</si>
  <si>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</si>
  <si>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</si>
  <si>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</si>
  <si>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</si>
  <si>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</si>
  <si>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</si>
  <si>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</si>
  <si>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</si>
  <si>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</si>
  <si>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</si>
  <si>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</si>
  <si>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</si>
  <si>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</si>
  <si>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</si>
  <si>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</si>
  <si>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</si>
  <si>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</si>
  <si>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</si>
  <si>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</si>
  <si>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</si>
  <si>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</si>
  <si>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</si>
  <si>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</si>
  <si>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</si>
  <si>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</si>
  <si>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</si>
  <si>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</si>
  <si>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</si>
  <si>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</si>
  <si>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</si>
  <si>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</si>
  <si>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</si>
  <si>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</si>
  <si>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</si>
  <si>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</si>
  <si>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</si>
  <si>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</si>
  <si>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</si>
  <si>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</si>
  <si>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</si>
  <si>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</si>
  <si>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</si>
  <si>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</si>
  <si>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</si>
  <si>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</si>
  <si>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</si>
  <si>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</si>
  <si>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</si>
  <si>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</si>
  <si>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</si>
  <si>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</si>
  <si>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</si>
  <si>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</si>
  <si>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</si>
  <si>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</si>
  <si>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</si>
  <si>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</si>
  <si>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</si>
  <si>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</si>
  <si>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</si>
  <si>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</si>
  <si>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</si>
  <si>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</si>
  <si>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</si>
  <si>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</si>
  <si>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</si>
  <si>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</si>
  <si>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</si>
  <si>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</si>
  <si>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</si>
  <si>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</si>
  <si>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</si>
  <si>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</si>
  <si>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</si>
  <si>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</si>
  <si>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</si>
  <si>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</si>
  <si>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</si>
  <si>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</si>
  <si>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</si>
  <si>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</si>
  <si>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</si>
  <si>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</si>
  <si>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</si>
  <si>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</si>
  <si>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</si>
  <si>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</si>
  <si>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</si>
  <si>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</si>
  <si>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</si>
  <si>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</si>
  <si>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</si>
  <si>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</si>
  <si>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</si>
  <si>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</si>
  <si>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</si>
  <si>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</si>
  <si>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</si>
  <si>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</si>
  <si>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</si>
  <si>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</si>
  <si>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</si>
  <si>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</si>
  <si>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</si>
  <si>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</si>
  <si>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</si>
  <si>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</si>
  <si>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</si>
  <si>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</si>
  <si>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</si>
  <si>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</si>
  <si>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</si>
  <si>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</si>
  <si>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</si>
  <si>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</si>
  <si>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</si>
  <si>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</si>
  <si>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</si>
  <si>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</si>
  <si>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</si>
  <si>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</si>
  <si>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</si>
  <si>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</si>
  <si>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</si>
  <si>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</si>
  <si>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</si>
  <si>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</si>
  <si>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</si>
  <si>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</si>
  <si>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</si>
  <si>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</si>
  <si>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</si>
  <si>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</si>
  <si>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</si>
  <si>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</si>
  <si>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</si>
  <si>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</si>
  <si>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</si>
  <si>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</si>
  <si>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</si>
  <si>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</si>
  <si>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</si>
  <si>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</si>
  <si>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</si>
  <si>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</si>
  <si>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</si>
  <si>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</si>
  <si>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</si>
  <si>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</si>
  <si>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</si>
  <si>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</si>
  <si>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</si>
  <si>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</si>
  <si>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</si>
  <si>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</si>
  <si>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</si>
  <si>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</si>
  <si>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</si>
  <si>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</si>
  <si>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</si>
  <si>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</si>
  <si>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</si>
  <si>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</si>
  <si>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</si>
  <si>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</si>
  <si>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</si>
  <si>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</si>
  <si>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</si>
  <si>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</si>
  <si>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</si>
  <si>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</si>
  <si>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</si>
  <si>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</si>
  <si>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</si>
  <si>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</si>
  <si>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</si>
  <si>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</si>
  <si>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</si>
  <si>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</si>
  <si>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</si>
  <si>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</si>
  <si>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</si>
  <si>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</si>
  <si>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</si>
  <si>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</si>
  <si>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</si>
  <si>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</si>
  <si>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</si>
  <si>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</si>
  <si>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</si>
  <si>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</si>
  <si>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</si>
  <si>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</si>
  <si>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</si>
  <si>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</si>
  <si>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</si>
  <si>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</si>
  <si>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</si>
  <si>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</si>
  <si>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</si>
  <si>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</si>
  <si>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</si>
  <si>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</si>
  <si>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</si>
  <si>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</si>
  <si>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</si>
  <si>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</si>
  <si>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</si>
  <si>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</si>
  <si>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</si>
  <si>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</si>
  <si>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</si>
  <si>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</si>
  <si>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</si>
  <si>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</si>
  <si>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</si>
  <si>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</si>
  <si>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</si>
  <si>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</si>
  <si>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</si>
  <si>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</si>
  <si>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</si>
  <si>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</si>
  <si>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</si>
  <si>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</si>
  <si>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</si>
  <si>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</si>
  <si>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</si>
  <si>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</si>
  <si>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</si>
  <si>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</si>
  <si>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</si>
  <si>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</si>
  <si>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</si>
  <si>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</si>
  <si>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</si>
  <si>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</si>
  <si>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</si>
  <si>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</si>
  <si>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</si>
  <si>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</si>
  <si>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</si>
  <si>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</si>
  <si>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</si>
  <si>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</si>
  <si>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</si>
  <si>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</si>
  <si>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</si>
  <si>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</si>
  <si>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</si>
  <si>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</si>
  <si>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</si>
  <si>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</si>
  <si>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</si>
  <si>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</si>
  <si>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</si>
  <si>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</si>
  <si>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</si>
  <si>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</si>
  <si>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</si>
  <si>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</si>
  <si>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</si>
  <si>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</si>
  <si>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</si>
  <si>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</si>
  <si>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</si>
  <si>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</si>
  <si>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</si>
  <si>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</si>
  <si>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</si>
  <si>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</si>
  <si>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</si>
  <si>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</si>
  <si>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</si>
  <si>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</si>
  <si>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</si>
  <si>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</si>
  <si>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</si>
  <si>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</si>
  <si>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</si>
  <si>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</si>
  <si>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</si>
  <si>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</si>
  <si>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</si>
  <si>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</si>
  <si>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</si>
  <si>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</si>
  <si>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</si>
  <si>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</si>
  <si>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</si>
  <si>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</si>
  <si>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</si>
  <si>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</si>
  <si>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</si>
  <si>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</si>
  <si>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</si>
  <si>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</si>
  <si>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</si>
  <si>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</si>
  <si>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</si>
  <si>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</si>
  <si>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</si>
  <si>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</si>
  <si>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</si>
  <si>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</si>
  <si>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</si>
  <si>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</si>
  <si>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</si>
  <si>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</si>
  <si>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</si>
  <si>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</si>
  <si>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</si>
  <si>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</si>
  <si>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</si>
  <si>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</si>
  <si>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</si>
  <si>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</si>
  <si>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</si>
  <si>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</si>
  <si>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</si>
  <si>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</si>
  <si>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</si>
  <si>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</si>
  <si>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</si>
  <si>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</si>
  <si>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</si>
  <si>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</si>
  <si>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</si>
  <si>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</si>
  <si>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</si>
  <si>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</si>
  <si>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</si>
  <si>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</si>
  <si>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</si>
  <si>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</si>
  <si>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</si>
  <si>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</si>
  <si>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</si>
  <si>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</si>
  <si>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</si>
  <si>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</si>
  <si>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</si>
  <si>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</si>
  <si>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</si>
  <si>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</si>
  <si>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</si>
  <si>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</si>
  <si>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</si>
  <si>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</si>
  <si>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</si>
  <si>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</si>
  <si>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</si>
  <si>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</si>
  <si>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</si>
  <si>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</si>
  <si>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</si>
  <si>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</si>
  <si>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</si>
  <si>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</si>
  <si>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</si>
  <si>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</si>
  <si>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</si>
  <si>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</si>
  <si>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</si>
  <si>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</si>
  <si>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</si>
  <si>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</si>
  <si>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</si>
  <si>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</si>
  <si>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</si>
  <si>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</si>
  <si>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</si>
  <si>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</si>
  <si>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</si>
  <si>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</si>
  <si>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</si>
  <si>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</si>
  <si>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</si>
  <si>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</si>
  <si>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</si>
  <si>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</si>
  <si>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</si>
  <si>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</si>
  <si>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</si>
  <si>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</si>
  <si>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</si>
  <si>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</si>
  <si>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</si>
  <si>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</si>
  <si>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</si>
  <si>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</si>
  <si>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</si>
  <si>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</si>
  <si>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</si>
  <si>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</si>
  <si>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</si>
  <si>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</si>
  <si>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</si>
  <si>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</si>
  <si>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</si>
  <si>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</si>
  <si>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</si>
  <si>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</si>
  <si>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</si>
  <si>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</si>
  <si>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</si>
  <si>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</si>
  <si>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</si>
  <si>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</si>
  <si>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</si>
  <si>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</si>
  <si>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</si>
  <si>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</si>
  <si>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</si>
  <si>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</si>
  <si>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</si>
  <si>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</si>
  <si>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</si>
  <si>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</si>
  <si>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</si>
  <si>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</si>
  <si>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</si>
  <si>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</si>
  <si>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</si>
  <si>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</si>
  <si>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</si>
  <si>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</si>
  <si>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</si>
  <si>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</si>
  <si>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</si>
  <si>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</si>
  <si>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</si>
  <si>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</si>
  <si>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</si>
  <si>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</si>
  <si>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</si>
  <si>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</si>
  <si>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</si>
  <si>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</si>
  <si>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</si>
  <si>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</si>
  <si>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</si>
  <si>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</si>
  <si>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</si>
  <si>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</si>
  <si>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</si>
  <si>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</si>
  <si>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</si>
  <si>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</si>
  <si>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</si>
  <si>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</si>
  <si>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</si>
  <si>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</si>
  <si>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</si>
  <si>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</si>
  <si>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</si>
  <si>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</si>
  <si>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</si>
  <si>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</si>
  <si>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</si>
  <si>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</si>
  <si>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</si>
  <si>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</si>
  <si>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</si>
  <si>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</si>
  <si>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</si>
  <si>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</si>
  <si>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</si>
  <si>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</si>
  <si>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</si>
  <si>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</si>
  <si>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</si>
  <si>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</si>
  <si>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</si>
  <si>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</si>
  <si>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</si>
  <si>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</si>
  <si>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</si>
  <si>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</si>
  <si>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</si>
  <si>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</si>
  <si>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</si>
  <si>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</si>
  <si>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</si>
  <si>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</si>
  <si>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</si>
  <si>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</si>
  <si>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</si>
  <si>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</si>
  <si>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</si>
  <si>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</si>
  <si>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</si>
  <si>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</si>
  <si>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</si>
  <si>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</si>
  <si>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</si>
  <si>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</si>
  <si>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</si>
  <si>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</si>
  <si>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</si>
  <si>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</si>
  <si>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</si>
  <si>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</si>
  <si>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</si>
  <si>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</si>
  <si>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</si>
  <si>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</si>
  <si>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</si>
  <si>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</si>
  <si>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</si>
  <si>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</si>
  <si>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</si>
  <si>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</si>
  <si>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</si>
  <si>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</si>
  <si>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</si>
  <si>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</si>
  <si>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</si>
  <si>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</si>
  <si>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</si>
  <si>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</si>
  <si>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</si>
  <si>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</si>
  <si>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</si>
  <si>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</si>
  <si>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</si>
  <si>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</si>
  <si>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</si>
  <si>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</si>
  <si>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</si>
  <si>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</si>
  <si>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</si>
  <si>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</si>
  <si>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</si>
  <si>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</si>
  <si>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</si>
  <si>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</si>
  <si>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</si>
  <si>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</si>
  <si>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</si>
  <si>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</si>
  <si>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</si>
  <si>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</si>
  <si>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</si>
  <si>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</si>
  <si>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</si>
  <si>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</si>
  <si>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</si>
  <si>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</si>
  <si>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</si>
  <si>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</si>
  <si>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</si>
  <si>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</si>
  <si>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</si>
  <si>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</si>
  <si>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</si>
  <si>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</si>
  <si>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</si>
  <si>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</si>
  <si>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</si>
  <si>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</si>
  <si>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</si>
  <si>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</si>
  <si>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</si>
  <si>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</si>
  <si>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</si>
  <si>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</si>
  <si>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</si>
  <si>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</si>
  <si>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</si>
  <si>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</si>
  <si>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</si>
  <si>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</si>
  <si>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</si>
  <si>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</si>
  <si>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</si>
  <si>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</si>
  <si>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</si>
  <si>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</si>
  <si>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</si>
  <si>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</si>
  <si>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</si>
  <si>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</si>
  <si>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</si>
  <si>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</si>
  <si>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</si>
  <si>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</si>
  <si>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</si>
  <si>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</si>
  <si>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</si>
  <si>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</si>
  <si>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</si>
  <si>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</si>
  <si>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</si>
  <si>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</si>
  <si>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</si>
  <si>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</si>
  <si>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</si>
  <si>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</si>
  <si>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</si>
  <si>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</si>
  <si>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</si>
  <si>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</si>
  <si>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</si>
  <si>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</si>
  <si>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</si>
  <si>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</si>
  <si>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</si>
  <si>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</si>
  <si>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</si>
  <si>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</si>
  <si>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</si>
  <si>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</si>
  <si>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</si>
  <si>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</si>
  <si>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</si>
  <si>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</si>
  <si>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</si>
  <si>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</si>
  <si>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</si>
  <si>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</si>
  <si>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</si>
  <si>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</si>
  <si>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</si>
  <si>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</si>
  <si>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</si>
  <si>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</si>
  <si>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</si>
  <si>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</si>
  <si>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</si>
  <si>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</si>
  <si>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</si>
  <si>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</si>
  <si>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</si>
  <si>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</si>
  <si>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</si>
  <si>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</si>
  <si>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</si>
  <si>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</si>
  <si>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</si>
  <si>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</si>
  <si>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</si>
  <si>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</si>
  <si>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</si>
  <si>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</si>
  <si>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</si>
  <si>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</si>
  <si>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</si>
  <si>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</si>
  <si>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</si>
  <si>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</si>
  <si>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</si>
  <si>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</si>
  <si>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</si>
  <si>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</si>
  <si>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</si>
  <si>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</si>
  <si>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</si>
  <si>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</si>
  <si>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</si>
  <si>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</si>
  <si>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</si>
  <si>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</si>
  <si>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</si>
  <si>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</si>
  <si>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</si>
  <si>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</si>
  <si>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</si>
  <si>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</si>
  <si>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</si>
  <si>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</si>
  <si>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</si>
  <si>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</si>
  <si>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</si>
  <si>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</si>
  <si>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</si>
  <si>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</si>
  <si>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</si>
  <si>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</si>
  <si>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</si>
  <si>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</si>
  <si>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</si>
  <si>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</si>
  <si>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</si>
  <si>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</si>
  <si>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</si>
  <si>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</si>
  <si>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</si>
  <si>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</si>
  <si>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</si>
  <si>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</si>
  <si>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</si>
  <si>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</si>
  <si>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</si>
  <si>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</si>
  <si>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</si>
  <si>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</si>
  <si>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</si>
  <si>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</si>
  <si>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</si>
  <si>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</si>
  <si>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</si>
  <si>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</si>
  <si>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</si>
  <si>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</si>
  <si>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</si>
  <si>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</si>
  <si>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</si>
  <si>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</si>
  <si>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</si>
  <si>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</si>
  <si>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</si>
  <si>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</si>
  <si>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</si>
  <si>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</si>
  <si>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</si>
  <si>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</si>
  <si>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</si>
  <si>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</si>
  <si>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</si>
  <si>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</si>
  <si>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</si>
  <si>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</si>
  <si>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</si>
  <si>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</si>
  <si>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</si>
  <si>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</si>
  <si>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</si>
  <si>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</si>
  <si>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</si>
  <si>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</si>
  <si>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</si>
  <si>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</si>
  <si>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</si>
  <si>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</si>
  <si>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</si>
  <si>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</si>
  <si>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</si>
  <si>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</si>
  <si>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</si>
  <si>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</si>
  <si>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</si>
  <si>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</si>
  <si>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</si>
  <si>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</si>
  <si>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</si>
  <si>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</si>
  <si>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</si>
  <si>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</si>
  <si>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</si>
  <si>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</si>
  <si>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</si>
  <si>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</si>
  <si>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</si>
  <si>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</si>
  <si>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</si>
  <si>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</si>
  <si>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</si>
  <si>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</si>
  <si>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</si>
  <si>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</si>
  <si>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</si>
  <si>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</si>
  <si>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</si>
  <si>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</si>
  <si>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</si>
  <si>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</si>
  <si>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</si>
  <si>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</si>
  <si>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</si>
  <si>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</si>
  <si>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</si>
  <si>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</si>
  <si>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</si>
  <si>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</si>
  <si>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</si>
  <si>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</si>
  <si>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</si>
  <si>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</si>
  <si>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</si>
  <si>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</si>
  <si>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</si>
  <si>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</si>
  <si>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</si>
  <si>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</si>
  <si>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</si>
  <si>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</si>
  <si>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</si>
  <si>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</si>
  <si>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</si>
  <si>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</si>
  <si>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</si>
  <si>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</si>
  <si>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</si>
  <si>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</si>
  <si>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</si>
  <si>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</si>
  <si>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</si>
  <si>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</si>
  <si>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</si>
  <si>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</si>
  <si>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</si>
  <si>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</si>
  <si>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</si>
  <si>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</si>
  <si>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</si>
  <si>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</si>
  <si>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</si>
  <si>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</si>
  <si>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</si>
  <si>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</si>
  <si>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</si>
  <si>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</si>
  <si>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</si>
  <si>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</si>
  <si>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</si>
  <si>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</si>
  <si>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</si>
  <si>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</si>
  <si>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</si>
  <si>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</si>
  <si>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</si>
  <si>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</si>
  <si>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</si>
  <si>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</si>
  <si>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</si>
  <si>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</si>
  <si>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</si>
  <si>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</si>
  <si>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</si>
  <si>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</si>
  <si>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</si>
  <si>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</si>
  <si>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</si>
  <si>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</si>
  <si>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</si>
  <si>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</si>
  <si>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</si>
  <si>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</si>
  <si>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</si>
  <si>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</si>
  <si>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</si>
  <si>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</si>
  <si>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</si>
  <si>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</si>
  <si>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</si>
  <si>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</si>
  <si>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</si>
  <si>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</si>
  <si>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</si>
  <si>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</si>
  <si>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</si>
  <si>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</si>
  <si>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</si>
  <si>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</si>
  <si>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</si>
  <si>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</si>
  <si>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</si>
  <si>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</si>
  <si>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</si>
  <si>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</si>
  <si>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</si>
  <si>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</si>
  <si>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</si>
  <si>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</si>
  <si>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</si>
  <si>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</si>
  <si>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</si>
  <si>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</si>
  <si>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</si>
  <si>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</si>
  <si>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</si>
  <si>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</si>
  <si>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</si>
  <si>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</si>
  <si>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</si>
  <si>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</si>
  <si>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</si>
  <si>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</si>
  <si>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</si>
  <si>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</si>
  <si>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</si>
  <si>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</si>
  <si>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</si>
  <si>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</si>
  <si>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</si>
  <si>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</si>
  <si>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</si>
  <si>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</si>
  <si>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</si>
  <si>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</si>
  <si>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</si>
  <si>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</si>
  <si>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</si>
  <si>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</si>
  <si>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</si>
  <si>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</si>
  <si>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</si>
  <si>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</si>
  <si>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</si>
  <si>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</si>
  <si>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</si>
  <si>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</si>
  <si>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</si>
  <si>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</si>
  <si>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</si>
  <si>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</si>
  <si>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</si>
  <si>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</si>
  <si>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</si>
  <si>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</si>
  <si>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</si>
  <si>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</si>
  <si>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</si>
  <si>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</si>
  <si>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</si>
  <si>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</si>
  <si>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</si>
  <si>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</si>
  <si>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</si>
  <si>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</si>
  <si>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</si>
  <si>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</si>
  <si>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</si>
  <si>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</si>
  <si>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</si>
  <si>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</si>
  <si>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</si>
  <si>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</si>
  <si>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</si>
  <si>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</si>
  <si>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</si>
  <si>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</si>
  <si>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</si>
  <si>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</si>
  <si>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</si>
  <si>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</si>
  <si>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</si>
  <si>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</si>
  <si>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</si>
  <si>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</si>
  <si>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</si>
  <si>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</si>
  <si>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</si>
  <si>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</si>
  <si>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</si>
  <si>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</si>
  <si>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</si>
  <si>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</si>
  <si>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</si>
  <si>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</si>
  <si>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</si>
  <si>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</si>
  <si>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</si>
  <si>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</si>
  <si>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</si>
  <si>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</si>
  <si>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</si>
  <si>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</si>
  <si>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</si>
  <si>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</si>
  <si>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</si>
  <si>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</si>
  <si>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</si>
  <si>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</si>
  <si>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</si>
  <si>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</si>
  <si>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</si>
  <si>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</si>
  <si>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</si>
  <si>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</si>
  <si>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</si>
  <si>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</si>
  <si>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</si>
  <si>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</si>
  <si>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</si>
  <si>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</si>
  <si>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</si>
  <si>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</si>
  <si>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</si>
  <si>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</si>
  <si>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</si>
  <si>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</si>
  <si>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</si>
  <si>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</si>
  <si>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</si>
  <si>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</si>
  <si>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</si>
  <si>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</si>
  <si>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</si>
  <si>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</si>
  <si>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</si>
  <si>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</si>
  <si>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</si>
  <si>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</si>
  <si>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</si>
  <si>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</si>
  <si>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</si>
  <si>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</si>
  <si>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</si>
  <si>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</si>
  <si>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</si>
  <si>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</si>
  <si>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</si>
  <si>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</si>
  <si>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</si>
  <si>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</si>
  <si>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</si>
  <si>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</si>
  <si>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</si>
  <si>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</si>
  <si>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</si>
  <si>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</si>
  <si>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</si>
  <si>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</si>
  <si>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</si>
  <si>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</si>
  <si>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</si>
  <si>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</si>
  <si>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</si>
  <si>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</si>
  <si>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</si>
  <si>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</si>
  <si>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</si>
  <si>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</si>
  <si>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</si>
  <si>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</si>
  <si>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</si>
  <si>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</si>
  <si>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</si>
  <si>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</si>
  <si>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</si>
  <si>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</si>
  <si>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</si>
  <si>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</si>
  <si>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</si>
  <si>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</si>
  <si>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</si>
  <si>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</si>
  <si>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</si>
  <si>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</si>
  <si>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</si>
  <si>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</si>
  <si>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</si>
  <si>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</si>
  <si>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</si>
  <si>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</si>
  <si>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</si>
  <si>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</si>
  <si>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</si>
  <si>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</si>
  <si>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</si>
  <si>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</si>
  <si>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</si>
  <si>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</si>
  <si>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</si>
  <si>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</si>
  <si>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</si>
  <si>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</si>
  <si>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</si>
  <si>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</si>
  <si>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</si>
  <si>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</si>
  <si>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</si>
  <si>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</si>
  <si>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</si>
  <si>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</si>
  <si>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</si>
  <si>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</si>
  <si>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</si>
  <si>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</si>
  <si>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</si>
  <si>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</si>
  <si>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</si>
  <si>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</si>
  <si>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</si>
  <si>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</si>
  <si>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</si>
  <si>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</si>
  <si>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</si>
  <si>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</si>
  <si>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</si>
  <si>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</si>
  <si>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</si>
  <si>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</si>
  <si>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</si>
  <si>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</si>
  <si>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</si>
  <si>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</si>
  <si>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</si>
  <si>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</si>
  <si>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</si>
  <si>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</si>
  <si>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</si>
  <si>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</si>
  <si>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</si>
  <si>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</si>
  <si>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</si>
  <si>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</si>
  <si>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</si>
  <si>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</si>
  <si>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</si>
  <si>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</si>
  <si>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</si>
  <si>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</si>
  <si>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</si>
  <si>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</si>
  <si>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</si>
  <si>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</si>
  <si>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</si>
  <si>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</si>
  <si>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</si>
  <si>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</si>
  <si>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</si>
  <si>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</si>
  <si>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</si>
  <si>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</si>
  <si>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</si>
  <si>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</si>
  <si>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</si>
  <si>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</si>
  <si>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</si>
  <si>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</si>
  <si>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</si>
  <si>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</si>
  <si>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</si>
  <si>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</si>
  <si>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</si>
  <si>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</si>
  <si>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</si>
  <si>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</si>
  <si>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</si>
  <si>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</si>
  <si>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</si>
  <si>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</si>
  <si>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</si>
  <si>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</si>
  <si>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</si>
  <si>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</si>
  <si>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</si>
  <si>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</si>
  <si>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</si>
  <si>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</si>
  <si>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</si>
  <si>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</si>
  <si>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</si>
  <si>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</si>
  <si>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</si>
  <si>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</si>
  <si>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</si>
  <si>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</si>
  <si>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</si>
  <si>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</si>
  <si>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</si>
  <si>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</si>
  <si>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</si>
  <si>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</si>
  <si>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</si>
  <si>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</si>
  <si>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</si>
  <si>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</si>
  <si>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</si>
  <si>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</si>
  <si>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</si>
  <si>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</si>
  <si>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</si>
  <si>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</si>
  <si>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</si>
  <si>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</si>
  <si>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</si>
  <si>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</si>
  <si>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</si>
  <si>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</si>
  <si>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</si>
  <si>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</si>
  <si>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</si>
  <si>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</si>
  <si>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</si>
  <si>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</si>
  <si>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</si>
  <si>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</si>
  <si>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</si>
  <si>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</si>
  <si>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</si>
  <si>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</si>
  <si>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</si>
  <si>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</si>
  <si>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</si>
  <si>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</si>
  <si>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</si>
  <si>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</si>
  <si>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</si>
  <si>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</si>
  <si>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</si>
  <si>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</si>
  <si>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</si>
  <si>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</si>
  <si>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</si>
  <si>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</si>
  <si>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</si>
  <si>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</si>
  <si>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</si>
  <si>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</si>
  <si>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</si>
  <si>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</si>
  <si>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</si>
  <si>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</si>
  <si>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</si>
  <si>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</si>
  <si>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</si>
  <si>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</si>
  <si>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</si>
  <si>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</si>
  <si>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</si>
  <si>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</si>
  <si>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</si>
  <si>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</si>
  <si>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</si>
  <si>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</si>
  <si>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</si>
  <si>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</si>
  <si>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</si>
  <si>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</si>
  <si>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</si>
  <si>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</si>
  <si>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</si>
  <si>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</si>
  <si>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</si>
  <si>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</si>
  <si>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</si>
  <si>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</si>
  <si>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</si>
  <si>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</si>
  <si>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</si>
  <si>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</si>
  <si>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</si>
  <si>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</si>
  <si>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</si>
  <si>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</si>
  <si>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</si>
  <si>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</si>
  <si>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</si>
  <si>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</si>
  <si>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</si>
  <si>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</si>
  <si>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</si>
  <si>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</si>
  <si>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</si>
  <si>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</si>
  <si>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</si>
  <si>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</si>
  <si>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</si>
  <si>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</si>
  <si>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</si>
  <si>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</si>
  <si>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</si>
  <si>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</si>
  <si>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</si>
  <si>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</si>
  <si>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</si>
  <si>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</si>
  <si>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</si>
  <si>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</si>
  <si>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</si>
  <si>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</si>
  <si>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</si>
  <si>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</si>
  <si>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</si>
  <si>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</si>
  <si>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</si>
  <si>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</si>
  <si>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</si>
  <si>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</si>
  <si>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</si>
  <si>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</si>
  <si>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</si>
  <si>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</si>
  <si>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</si>
  <si>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</si>
  <si>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</si>
  <si>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</si>
  <si>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</si>
  <si>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</si>
  <si>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</si>
  <si>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</si>
  <si>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</si>
  <si>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</si>
  <si>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</si>
  <si>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</si>
  <si>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</si>
  <si>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</si>
  <si>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</si>
  <si>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</si>
  <si>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</si>
  <si>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</si>
  <si>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</si>
  <si>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</si>
  <si>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</si>
  <si>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</si>
  <si>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</si>
  <si>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</si>
  <si>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</si>
  <si>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</si>
  <si>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</si>
  <si>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</si>
  <si>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</si>
  <si>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</si>
  <si>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</si>
  <si>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</si>
  <si>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</si>
  <si>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</si>
  <si>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</si>
  <si>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</si>
  <si>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</si>
  <si>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</si>
  <si>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</si>
  <si>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</si>
  <si>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</si>
  <si>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</si>
  <si>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</si>
  <si>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</si>
  <si>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</si>
  <si>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</si>
  <si>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</si>
  <si>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</si>
  <si>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</si>
  <si>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</si>
  <si>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</si>
  <si>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</si>
  <si>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</si>
  <si>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</si>
  <si>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</si>
  <si>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</si>
  <si>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</si>
  <si>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</si>
  <si>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</si>
  <si>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</si>
  <si>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</si>
  <si>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</si>
  <si>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</si>
  <si>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</si>
  <si>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</si>
  <si>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</si>
  <si>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</si>
  <si>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</si>
  <si>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</si>
  <si>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</si>
  <si>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</si>
  <si>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</si>
  <si>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</si>
  <si>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</si>
  <si>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</si>
  <si>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</si>
  <si>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</si>
  <si>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</si>
  <si>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</si>
  <si>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</si>
  <si>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</si>
  <si>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</si>
  <si>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</si>
  <si>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</si>
  <si>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</si>
  <si>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</si>
  <si>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</si>
  <si>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</si>
  <si>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</si>
  <si>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</si>
  <si>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</si>
  <si>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</si>
  <si>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</si>
  <si>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</si>
  <si>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</si>
  <si>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</si>
  <si>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</si>
  <si>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</si>
  <si>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</si>
  <si>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</si>
  <si>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</si>
  <si>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</si>
  <si>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</si>
  <si>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</si>
  <si>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</si>
  <si>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</si>
  <si>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</si>
  <si>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</si>
  <si>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</si>
  <si>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</si>
  <si>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</si>
  <si>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</si>
  <si>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</si>
  <si>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</si>
  <si>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</si>
  <si>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</si>
  <si>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</si>
  <si>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</si>
  <si>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</si>
  <si>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</si>
  <si>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</si>
  <si>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</si>
  <si>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</si>
  <si>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</si>
  <si>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</si>
  <si>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</si>
  <si>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</si>
  <si>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</si>
  <si>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</si>
  <si>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</si>
  <si>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</si>
  <si>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</si>
  <si>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</si>
  <si>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</si>
  <si>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</si>
  <si>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</si>
  <si>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</si>
  <si>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</si>
  <si>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</si>
  <si>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</si>
  <si>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</si>
  <si>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</si>
  <si>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</si>
  <si>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</si>
  <si>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</si>
  <si>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</si>
  <si>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</si>
  <si>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</si>
  <si>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</si>
  <si>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</si>
  <si>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</si>
  <si>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</si>
  <si>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</si>
  <si>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</si>
  <si>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</si>
  <si>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</si>
  <si>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</si>
  <si>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</si>
  <si>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</si>
  <si>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</si>
  <si>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</si>
  <si>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</si>
  <si>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</si>
  <si>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</si>
  <si>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</si>
  <si>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</si>
  <si>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</si>
  <si>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</si>
  <si>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</si>
  <si>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</si>
  <si>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</si>
  <si>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</si>
  <si>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</si>
  <si>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</si>
  <si>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</si>
  <si>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</si>
  <si>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</si>
  <si>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</si>
  <si>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</si>
  <si>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</si>
  <si>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</si>
  <si>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</si>
  <si>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</si>
  <si>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</si>
  <si>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</si>
  <si>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</si>
  <si>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</si>
  <si>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</si>
  <si>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</si>
  <si>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</si>
  <si>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</si>
  <si>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</si>
  <si>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</si>
  <si>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</si>
  <si>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</si>
  <si>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</si>
  <si>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</si>
  <si>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</si>
  <si>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</si>
  <si>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</si>
  <si>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</si>
  <si>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</si>
  <si>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</si>
  <si>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</si>
  <si>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</si>
  <si>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</si>
  <si>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</si>
  <si>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</si>
  <si>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</si>
  <si>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</si>
  <si>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</si>
  <si>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</si>
  <si>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</si>
  <si>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</si>
  <si>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</si>
  <si>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</si>
  <si>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</si>
  <si>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</si>
  <si>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</si>
  <si>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</si>
  <si>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</si>
  <si>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</si>
  <si>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</si>
  <si>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</si>
  <si>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</si>
  <si>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</si>
  <si>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</si>
  <si>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</si>
  <si>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</si>
  <si>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</si>
  <si>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</si>
  <si>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</si>
  <si>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</si>
  <si>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</si>
  <si>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</si>
  <si>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</si>
  <si>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</si>
  <si>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</si>
  <si>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</si>
  <si>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</si>
  <si>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</si>
  <si>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</si>
  <si>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</si>
  <si>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</si>
  <si>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</si>
  <si>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</si>
  <si>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</si>
  <si>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</si>
  <si>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</si>
  <si>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</si>
  <si>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</si>
  <si>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</si>
  <si>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</si>
  <si>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</si>
  <si>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</si>
  <si>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</si>
  <si>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</si>
  <si>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</si>
  <si>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</si>
  <si>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</si>
  <si>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</si>
  <si>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</si>
  <si>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</si>
  <si>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</si>
  <si>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</si>
  <si>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</si>
  <si>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</si>
  <si>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</si>
  <si>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</si>
  <si>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</si>
  <si>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</si>
  <si>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</si>
  <si>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</si>
  <si>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</si>
  <si>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</si>
  <si>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</si>
  <si>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</si>
  <si>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</si>
  <si>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</si>
  <si>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</si>
  <si>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</si>
  <si>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</si>
  <si>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</si>
  <si>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</si>
  <si>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</si>
  <si>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</si>
  <si>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</si>
  <si>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</si>
  <si>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</si>
  <si>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</si>
  <si>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</si>
  <si>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</si>
  <si>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</si>
  <si>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</si>
  <si>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</si>
  <si>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</si>
  <si>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</si>
  <si>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</si>
  <si>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</si>
  <si>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</si>
  <si>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</si>
  <si>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</si>
  <si>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</si>
  <si>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</si>
  <si>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</si>
  <si>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</si>
  <si>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</si>
  <si>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</si>
  <si>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</si>
  <si>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</si>
  <si>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</si>
  <si>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</si>
  <si>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</si>
  <si>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</si>
  <si>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</si>
  <si>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</si>
  <si>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</si>
  <si>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</si>
  <si>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</si>
  <si>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</si>
  <si>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</si>
  <si>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</si>
  <si>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</si>
  <si>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</si>
  <si>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</si>
  <si>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</si>
  <si>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</si>
  <si>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</si>
  <si>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</si>
  <si>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</si>
  <si>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</si>
  <si>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</si>
  <si>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</si>
  <si>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</si>
  <si>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</si>
  <si>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</si>
  <si>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</si>
  <si>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</si>
  <si>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</si>
  <si>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</si>
  <si>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</si>
  <si>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</si>
  <si>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</si>
  <si>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</si>
  <si>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</si>
  <si>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</si>
  <si>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</si>
  <si>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</si>
  <si>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</si>
  <si>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</si>
  <si>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</si>
  <si>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</si>
  <si>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</si>
  <si>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</si>
  <si>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</si>
  <si>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</si>
  <si>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</si>
  <si>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</si>
  <si>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</si>
  <si>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</si>
  <si>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</si>
  <si>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</si>
  <si>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</si>
  <si>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</si>
  <si>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</si>
  <si>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</si>
  <si>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</si>
  <si>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</si>
  <si>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</si>
  <si>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</si>
  <si>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</si>
  <si>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</si>
  <si>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</si>
  <si>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</si>
  <si>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</si>
  <si>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</si>
  <si>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</si>
  <si>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</si>
  <si>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</si>
  <si>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</si>
  <si>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</si>
  <si>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</si>
  <si>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</si>
  <si>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</si>
  <si>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</si>
  <si>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</si>
  <si>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</si>
  <si>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</si>
  <si>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</si>
  <si>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</si>
  <si>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</si>
  <si>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</si>
  <si>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</si>
  <si>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</si>
  <si>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</si>
  <si>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</si>
  <si>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</si>
  <si>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</si>
  <si>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</si>
  <si>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</si>
  <si>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</si>
  <si>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</si>
  <si>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</si>
  <si>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</si>
  <si>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</si>
  <si>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</si>
  <si>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</si>
  <si>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</si>
  <si>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</si>
  <si>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</si>
  <si>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</si>
  <si>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</si>
  <si>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</si>
  <si>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</si>
  <si>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</si>
  <si>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</si>
  <si>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</si>
  <si>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</si>
  <si>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</si>
  <si>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</si>
  <si>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</si>
  <si>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</si>
  <si>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</si>
  <si>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</si>
  <si>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</si>
  <si>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</si>
  <si>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</si>
  <si>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</si>
  <si>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</si>
  <si>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</si>
  <si>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</si>
  <si>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</si>
  <si>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</si>
  <si>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</si>
  <si>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</si>
  <si>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</si>
  <si>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</si>
  <si>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</si>
  <si>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</si>
  <si>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</si>
  <si>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</si>
  <si>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</si>
  <si>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</si>
  <si>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</si>
  <si>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</si>
  <si>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</si>
  <si>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</si>
  <si>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</si>
  <si>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</si>
  <si>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</si>
  <si>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</si>
  <si>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</si>
  <si>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</si>
  <si>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</si>
  <si>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</si>
  <si>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</si>
  <si>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</si>
  <si>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</si>
  <si>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</si>
  <si>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</si>
  <si>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</si>
  <si>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</si>
  <si>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</si>
  <si>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</si>
  <si>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</si>
  <si>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</si>
  <si>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</si>
  <si>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</si>
  <si>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</si>
  <si>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</si>
  <si>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</si>
  <si>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</si>
  <si>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</si>
  <si>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</si>
  <si>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</si>
  <si>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</si>
  <si>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</si>
  <si>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</si>
  <si>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</si>
  <si>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</si>
  <si>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</si>
  <si>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</si>
  <si>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</si>
  <si>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</si>
  <si>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</si>
  <si>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</si>
  <si>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</si>
  <si>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</si>
  <si>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</si>
  <si>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</si>
  <si>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</si>
  <si>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</si>
  <si>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</si>
  <si>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</si>
  <si>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</si>
  <si>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</si>
  <si>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</si>
  <si>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</si>
  <si>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</si>
  <si>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</si>
  <si>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</si>
  <si>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</si>
  <si>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</si>
  <si>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</si>
  <si>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</si>
  <si>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</si>
  <si>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</si>
  <si>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</si>
  <si>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</si>
  <si>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</si>
  <si>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</si>
  <si>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</si>
  <si>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</si>
  <si>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</si>
  <si>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</si>
  <si>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</si>
  <si>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</si>
  <si>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</si>
  <si>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</si>
  <si>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</si>
  <si>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</si>
  <si>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</si>
  <si>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</si>
  <si>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</si>
  <si>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</si>
  <si>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</si>
  <si>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</si>
  <si>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</si>
  <si>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</si>
  <si>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</si>
  <si>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</si>
  <si>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</si>
  <si>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</si>
  <si>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</si>
  <si>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</si>
  <si>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</si>
  <si>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</si>
  <si>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</si>
  <si>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</si>
  <si>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</si>
  <si>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</si>
  <si>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</si>
  <si>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</si>
  <si>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</si>
  <si>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</si>
  <si>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</si>
  <si>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</si>
  <si>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</si>
  <si>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</si>
  <si>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</si>
  <si>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</si>
  <si>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</si>
  <si>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</si>
  <si>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</si>
  <si>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</si>
  <si>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</si>
  <si>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</si>
  <si>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</si>
  <si>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</si>
  <si>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</si>
  <si>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</si>
  <si>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</si>
  <si>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</si>
  <si>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</si>
  <si>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</si>
  <si>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</si>
  <si>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</si>
  <si>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</si>
  <si>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</si>
  <si>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</si>
  <si>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</si>
  <si>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</si>
  <si>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</si>
  <si>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</si>
  <si>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</si>
  <si>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</si>
  <si>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</si>
  <si>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</si>
  <si>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</si>
  <si>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</si>
  <si>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</si>
  <si>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</si>
  <si>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</si>
  <si>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</si>
  <si>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</si>
  <si>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</si>
  <si>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</si>
  <si>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</si>
  <si>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</si>
  <si>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</si>
  <si>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</si>
  <si>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</si>
  <si>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</si>
  <si>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</si>
  <si>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</si>
  <si>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</si>
  <si>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</si>
  <si>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</si>
  <si>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</si>
  <si>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</si>
  <si>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</si>
  <si>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</si>
  <si>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</si>
  <si>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</si>
  <si>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</si>
  <si>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</si>
  <si>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</si>
  <si>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</si>
  <si>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</si>
  <si>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</si>
  <si>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</si>
  <si>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</si>
  <si>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</si>
  <si>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</si>
  <si>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</si>
  <si>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</si>
  <si>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</si>
  <si>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</si>
  <si>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</si>
  <si>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</si>
  <si>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</si>
  <si>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</si>
  <si>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</si>
  <si>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</si>
  <si>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</si>
  <si>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</si>
  <si>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</si>
  <si>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</si>
  <si>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</si>
  <si>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</si>
  <si>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</si>
  <si>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</si>
  <si>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</si>
  <si>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</si>
  <si>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</si>
  <si>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</si>
  <si>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</si>
  <si>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</si>
  <si>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</si>
  <si>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</si>
  <si>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</si>
  <si>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</si>
  <si>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</si>
  <si>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</si>
  <si>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</si>
  <si>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</si>
  <si>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</si>
  <si>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</si>
  <si>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</si>
  <si>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</si>
  <si>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</si>
  <si>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</si>
  <si>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</si>
  <si>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</si>
  <si>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</si>
  <si>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</si>
  <si>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</si>
  <si>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</si>
  <si>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</si>
  <si>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</si>
  <si>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</si>
  <si>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</si>
  <si>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</si>
  <si>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</si>
  <si>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</si>
  <si>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</si>
  <si>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</si>
  <si>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</si>
  <si>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</si>
  <si>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</si>
  <si>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</si>
  <si>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</si>
  <si>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</si>
  <si>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</si>
  <si>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</si>
  <si>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</si>
  <si>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</si>
  <si>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</si>
  <si>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</si>
  <si>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</si>
  <si>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</si>
  <si>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</si>
  <si>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</si>
  <si>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</si>
  <si>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</si>
  <si>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</si>
  <si>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</si>
  <si>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</si>
  <si>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</si>
  <si>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</si>
  <si>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</si>
  <si>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</si>
  <si>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</si>
  <si>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</si>
  <si>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</si>
  <si>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</si>
  <si>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</si>
  <si>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</si>
  <si>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</si>
  <si>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</si>
  <si>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</si>
  <si>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</si>
  <si>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</si>
  <si>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</si>
  <si>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</si>
  <si>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</si>
  <si>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</si>
  <si>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</si>
  <si>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</si>
  <si>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</si>
  <si>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</si>
  <si>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</si>
  <si>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</si>
  <si>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</si>
  <si>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</si>
  <si>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</si>
  <si>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</si>
  <si>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</si>
  <si>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</si>
  <si>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</si>
  <si>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</si>
  <si>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</si>
  <si>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</si>
  <si>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</si>
  <si>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</si>
  <si>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</si>
  <si>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</si>
  <si>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</si>
  <si>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</si>
  <si>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</si>
  <si>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</si>
  <si>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</si>
  <si>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</si>
  <si>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</si>
  <si>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</si>
  <si>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</si>
  <si>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</si>
  <si>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</si>
  <si>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</si>
  <si>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</si>
  <si>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</si>
  <si>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</si>
  <si>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</si>
  <si>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</si>
  <si>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</si>
  <si>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</si>
  <si>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</si>
  <si>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</si>
  <si>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</si>
  <si>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</si>
  <si>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</si>
  <si>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</si>
  <si>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</si>
  <si>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</si>
  <si>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</si>
  <si>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</si>
  <si>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</si>
  <si>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</si>
  <si>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</si>
  <si>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</si>
  <si>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</si>
  <si>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</si>
  <si>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</si>
  <si>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</si>
  <si>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</si>
  <si>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</si>
  <si>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</si>
  <si>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</si>
  <si>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</si>
  <si>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</si>
  <si>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</si>
  <si>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</si>
  <si>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</si>
  <si>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</si>
  <si>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</si>
  <si>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</si>
  <si>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</si>
  <si>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</si>
  <si>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</si>
  <si>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</si>
  <si>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</si>
  <si>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</si>
  <si>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</si>
  <si>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</si>
  <si>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</si>
  <si>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</si>
  <si>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</si>
  <si>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</si>
  <si>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</si>
  <si>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</si>
  <si>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</si>
  <si>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</si>
  <si>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</si>
  <si>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</si>
  <si>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</si>
  <si>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</si>
  <si>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</si>
  <si>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</si>
  <si>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</si>
  <si>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</si>
  <si>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</si>
  <si>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</si>
  <si>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</si>
  <si>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</si>
  <si>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</si>
  <si>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</si>
  <si>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</si>
  <si>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</si>
  <si>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</si>
  <si>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</si>
  <si>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</si>
  <si>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</si>
  <si>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</si>
  <si>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</si>
  <si>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</si>
  <si>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</si>
  <si>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</si>
  <si>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</si>
  <si>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</si>
  <si>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</si>
  <si>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</si>
  <si>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</si>
  <si>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</si>
  <si>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</si>
  <si>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</si>
  <si>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</si>
  <si>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</si>
  <si>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</si>
  <si>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</si>
  <si>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</si>
  <si>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</si>
  <si>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</si>
  <si>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</si>
  <si>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</si>
  <si>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</si>
  <si>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</si>
  <si>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</si>
  <si>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</si>
  <si>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</si>
  <si>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</si>
  <si>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</si>
  <si>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</si>
  <si>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</si>
  <si>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</si>
  <si>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</si>
  <si>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</si>
  <si>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</si>
  <si>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</si>
  <si>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</si>
  <si>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</si>
  <si>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</si>
  <si>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</si>
  <si>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</si>
  <si>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</si>
  <si>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</si>
  <si>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</si>
  <si>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</si>
  <si>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</si>
  <si>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</si>
  <si>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</si>
  <si>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</si>
  <si>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</si>
  <si>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</si>
  <si>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</si>
  <si>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</si>
  <si>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</si>
  <si>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</si>
  <si>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</si>
  <si>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</si>
  <si>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</si>
  <si>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</si>
  <si>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</si>
  <si>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</si>
  <si>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</si>
  <si>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</si>
  <si>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</si>
  <si>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</si>
  <si>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</si>
  <si>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</si>
  <si>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</si>
  <si>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</si>
  <si>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</si>
  <si>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</si>
  <si>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</si>
  <si>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</si>
  <si>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</si>
  <si>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</si>
  <si>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</si>
  <si>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</si>
  <si>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</si>
  <si>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</si>
  <si>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</si>
  <si>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</si>
  <si>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</si>
  <si>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</si>
  <si>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</si>
  <si>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</si>
  <si>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</si>
  <si>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</si>
  <si>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</si>
  <si>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</si>
  <si>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</si>
  <si>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</si>
  <si>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</si>
  <si>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</si>
  <si>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</si>
  <si>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</si>
  <si>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</si>
  <si>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</si>
  <si>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</si>
  <si>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</si>
  <si>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</si>
  <si>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</si>
  <si>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</si>
  <si>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</si>
  <si>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</si>
  <si>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</si>
  <si>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</si>
  <si>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</si>
  <si>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</si>
  <si>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</si>
  <si>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</si>
  <si>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</si>
  <si>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</si>
  <si>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</si>
  <si>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</si>
  <si>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</si>
  <si>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</si>
  <si>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</si>
  <si>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</si>
  <si>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</si>
  <si>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</si>
  <si>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</si>
  <si>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</si>
  <si>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</si>
  <si>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</si>
  <si>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</si>
  <si>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</si>
  <si>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</si>
  <si>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</si>
  <si>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</si>
  <si>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</si>
  <si>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</si>
  <si>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</si>
  <si>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</si>
  <si>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</si>
  <si>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</si>
  <si>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</si>
  <si>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</si>
  <si>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</si>
  <si>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</si>
  <si>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</si>
  <si>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</si>
  <si>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</si>
  <si>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</si>
  <si>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</si>
  <si>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</si>
  <si>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</si>
  <si>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</si>
  <si>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</si>
  <si>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</si>
  <si>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</si>
  <si>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</si>
  <si>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</si>
  <si>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</si>
  <si>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</si>
  <si>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</si>
  <si>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</si>
  <si>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</si>
  <si>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</si>
  <si>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</si>
  <si>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</si>
  <si>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</si>
  <si>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</si>
  <si>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</si>
  <si>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</si>
  <si>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</si>
  <si>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</si>
  <si>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</si>
  <si>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</si>
  <si>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</si>
  <si>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</si>
  <si>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</si>
  <si>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</si>
  <si>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</si>
  <si>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</si>
  <si>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</si>
  <si>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</si>
  <si>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</si>
  <si>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</si>
  <si>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</si>
  <si>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</si>
  <si>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</si>
  <si>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</si>
  <si>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</si>
  <si>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</si>
  <si>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</si>
  <si>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</si>
  <si>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</si>
  <si>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</si>
  <si>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</si>
  <si>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</si>
  <si>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</si>
  <si>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</si>
  <si>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</si>
  <si>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</si>
  <si>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</si>
  <si>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</si>
  <si>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</si>
  <si>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</si>
  <si>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</si>
  <si>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</si>
  <si>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</si>
  <si>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</si>
  <si>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</si>
  <si>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</si>
  <si>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</si>
  <si>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</si>
  <si>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</si>
  <si>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</si>
  <si>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</si>
  <si>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</si>
  <si>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</si>
  <si>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</si>
  <si>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</si>
  <si>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</si>
  <si>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</si>
  <si>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</si>
  <si>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</si>
  <si>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</si>
  <si>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</si>
  <si>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</si>
  <si>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</si>
  <si>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</si>
  <si>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</si>
  <si>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</si>
  <si>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</si>
  <si>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</si>
  <si>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</si>
  <si>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</si>
  <si>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</si>
  <si>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</si>
  <si>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</si>
  <si>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</si>
  <si>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</si>
  <si>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</si>
  <si>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</si>
  <si>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</si>
  <si>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</si>
  <si>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</si>
  <si>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</si>
  <si>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</si>
  <si>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</si>
  <si>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</si>
  <si>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</si>
  <si>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</si>
  <si>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</si>
  <si>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</si>
  <si>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</si>
  <si>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</si>
  <si>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</si>
  <si>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</si>
  <si>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</si>
  <si>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</si>
  <si>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</si>
  <si>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</si>
  <si>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</si>
  <si>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</si>
  <si>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</si>
  <si>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</si>
  <si>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</si>
  <si>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</si>
  <si>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</si>
  <si>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</si>
  <si>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</si>
  <si>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</si>
  <si>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</si>
  <si>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</si>
  <si>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</si>
  <si>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</si>
  <si>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</si>
  <si>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</si>
  <si>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</si>
  <si>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</si>
  <si>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</si>
  <si>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</si>
  <si>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</si>
  <si>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</si>
  <si>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</si>
  <si>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</si>
  <si>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</si>
  <si>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</si>
  <si>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</si>
  <si>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</si>
  <si>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</si>
  <si>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</si>
  <si>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</si>
  <si>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</si>
  <si>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</si>
  <si>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</si>
  <si>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</si>
  <si>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</si>
  <si>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</si>
  <si>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</si>
  <si>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</si>
  <si>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</si>
  <si>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</si>
  <si>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</si>
  <si>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</si>
  <si>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</si>
  <si>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</si>
  <si>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</si>
  <si>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</si>
  <si>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</si>
  <si>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</si>
  <si>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</si>
  <si>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</si>
  <si>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</si>
  <si>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</si>
  <si>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</si>
  <si>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</si>
  <si>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</si>
  <si>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</si>
  <si>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</si>
  <si>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</si>
  <si>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</si>
  <si>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</si>
  <si>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</si>
  <si>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</si>
  <si>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</si>
  <si>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</si>
  <si>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</si>
  <si>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</si>
  <si>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</si>
  <si>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</si>
  <si>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</si>
  <si>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</si>
  <si>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</si>
  <si>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</si>
  <si>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</si>
  <si>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</si>
  <si>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</si>
  <si>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</si>
  <si>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</si>
  <si>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</si>
  <si>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</si>
  <si>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</si>
  <si>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</si>
  <si>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</si>
  <si>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</si>
  <si>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</si>
  <si>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</si>
  <si>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</si>
  <si>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</si>
  <si>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</si>
  <si>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</si>
  <si>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</si>
  <si>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</si>
  <si>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</si>
  <si>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</si>
  <si>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</si>
  <si>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</si>
  <si>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</si>
  <si>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</si>
  <si>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</si>
  <si>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</si>
  <si>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</si>
  <si>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</si>
  <si>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</si>
  <si>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</si>
  <si>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</si>
  <si>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</si>
  <si>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</si>
  <si>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</si>
  <si>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</si>
  <si>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</si>
  <si>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</si>
  <si>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</si>
  <si>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</si>
  <si>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</si>
  <si>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</si>
  <si>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</si>
  <si>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</si>
  <si>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</si>
  <si>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</si>
  <si>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</si>
  <si>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</si>
  <si>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</si>
  <si>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</si>
  <si>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</si>
  <si>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</si>
  <si>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</si>
  <si>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</si>
  <si>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</si>
  <si>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</si>
  <si>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</si>
  <si>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</si>
  <si>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</si>
  <si>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</si>
  <si>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</si>
  <si>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</si>
  <si>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</si>
  <si>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</si>
  <si>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</si>
  <si>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</si>
  <si>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</si>
  <si>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</si>
  <si>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</si>
  <si>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</si>
  <si>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</si>
  <si>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</si>
  <si>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</si>
  <si>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</si>
  <si>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</si>
  <si>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</si>
  <si>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</si>
  <si>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</si>
  <si>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</si>
  <si>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</si>
  <si>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</si>
  <si>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</si>
  <si>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</si>
  <si>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</si>
  <si>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</si>
  <si>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</si>
  <si>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</si>
  <si>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</si>
  <si>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</si>
  <si>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</si>
  <si>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</si>
  <si>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</si>
  <si>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</si>
  <si>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</si>
  <si>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</si>
  <si>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</si>
  <si>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</si>
  <si>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</si>
  <si>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</si>
  <si>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</si>
  <si>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</si>
  <si>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</si>
  <si>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</si>
  <si>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</si>
  <si>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</si>
  <si>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</si>
  <si>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</si>
  <si>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</si>
  <si>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</si>
  <si>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</si>
  <si>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</si>
  <si>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</si>
  <si>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</si>
  <si>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</si>
  <si>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</si>
  <si>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</si>
  <si>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</si>
  <si>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</si>
  <si>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</si>
  <si>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</si>
  <si>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</si>
  <si>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</si>
  <si>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</si>
  <si>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</si>
  <si>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</si>
  <si>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</si>
  <si>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</si>
  <si>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</si>
  <si>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</si>
  <si>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</si>
  <si>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</si>
  <si>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</si>
  <si>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</si>
  <si>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</si>
  <si>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</si>
  <si>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</si>
  <si>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</si>
  <si>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</si>
  <si>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</si>
  <si>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</si>
  <si>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</si>
  <si>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</si>
  <si>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</si>
  <si>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</si>
  <si>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</si>
  <si>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</si>
  <si>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</si>
  <si>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</si>
  <si>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</si>
  <si>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</si>
  <si>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</si>
  <si>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</si>
  <si>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</si>
  <si>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</si>
  <si>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</si>
  <si>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</si>
  <si>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</si>
  <si>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</si>
  <si>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</si>
  <si>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</si>
  <si>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</si>
  <si>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</si>
  <si>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</si>
  <si>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</si>
  <si>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</si>
  <si>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</si>
  <si>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</si>
  <si>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</si>
  <si>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</si>
  <si>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</si>
  <si>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</si>
  <si>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</si>
  <si>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</si>
  <si>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</si>
  <si>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</si>
  <si>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</si>
  <si>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</si>
  <si>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</si>
  <si>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</si>
  <si>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</si>
  <si>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</si>
  <si>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</si>
  <si>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</si>
  <si>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</si>
  <si>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</si>
  <si>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</si>
  <si>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</si>
  <si>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</si>
  <si>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</si>
  <si>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</si>
  <si>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</si>
  <si>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</si>
  <si>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</si>
  <si>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</si>
  <si>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</si>
  <si>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</si>
  <si>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</si>
  <si>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</si>
  <si>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</si>
  <si>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</si>
  <si>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</si>
  <si>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</si>
  <si>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</si>
  <si>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</si>
  <si>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</si>
  <si>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</si>
  <si>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</si>
  <si>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</si>
  <si>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</si>
  <si>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</si>
  <si>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</si>
  <si>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</si>
  <si>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</si>
  <si>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</si>
  <si>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</si>
  <si>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</si>
  <si>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</si>
  <si>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</si>
  <si>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</si>
  <si>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</si>
  <si>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</si>
  <si>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</si>
  <si>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</si>
  <si>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</si>
  <si>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</si>
  <si>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</si>
  <si>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</si>
  <si>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</si>
  <si>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</si>
  <si>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</si>
  <si>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</si>
  <si>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</si>
  <si>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</si>
  <si>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</si>
  <si>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</si>
  <si>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</si>
  <si>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</si>
  <si>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</si>
  <si>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</si>
  <si>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</si>
  <si>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</si>
  <si>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</si>
  <si>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</si>
  <si>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</si>
  <si>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</si>
  <si>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</si>
  <si>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</si>
  <si>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</si>
  <si>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</si>
  <si>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</si>
  <si>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</si>
  <si>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</si>
  <si>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</si>
  <si>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</si>
  <si>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</si>
  <si>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</si>
  <si>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</si>
  <si>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</si>
  <si>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</si>
  <si>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</si>
  <si>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</si>
  <si>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</si>
  <si>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</si>
  <si>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</si>
  <si>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</si>
  <si>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</si>
  <si>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</si>
  <si>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</si>
  <si>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</si>
  <si>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</si>
  <si>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</si>
  <si>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</si>
  <si>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</si>
  <si>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</si>
  <si>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</si>
  <si>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</si>
  <si>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</si>
  <si>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</si>
  <si>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</si>
  <si>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</si>
  <si>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</si>
  <si>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</si>
  <si>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</si>
  <si>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</si>
  <si>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</si>
  <si>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</si>
  <si>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</si>
  <si>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</si>
  <si>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</si>
  <si>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</si>
  <si>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</si>
  <si>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</si>
  <si>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</si>
  <si>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</si>
  <si>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</si>
  <si>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</si>
  <si>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</si>
  <si>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</si>
  <si>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</si>
  <si>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</si>
  <si>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</si>
  <si>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</si>
  <si>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</si>
  <si>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</si>
  <si>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</si>
  <si>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</si>
  <si>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</si>
  <si>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</si>
  <si>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</si>
  <si>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</si>
  <si>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</si>
  <si>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</si>
  <si>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</si>
  <si>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</si>
  <si>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</si>
  <si>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</si>
  <si>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</si>
  <si>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</si>
  <si>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</si>
  <si>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</si>
  <si>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</si>
  <si>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</si>
  <si>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</si>
  <si>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</si>
  <si>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</si>
  <si>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</si>
  <si>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</si>
  <si>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</si>
  <si>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</si>
  <si>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</si>
  <si>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</si>
  <si>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</si>
  <si>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</si>
  <si>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</si>
  <si>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</si>
  <si>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</si>
  <si>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</si>
  <si>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</si>
  <si>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</si>
  <si>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</si>
  <si>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</si>
  <si>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</si>
  <si>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</si>
  <si>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</si>
  <si>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</si>
  <si>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</si>
  <si>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</si>
  <si>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</si>
  <si>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</si>
  <si>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</si>
  <si>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</si>
  <si>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</si>
  <si>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</si>
  <si>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</si>
  <si>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</si>
  <si>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</si>
  <si>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</si>
  <si>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</si>
  <si>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</si>
  <si>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</si>
  <si>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</si>
  <si>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</si>
  <si>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</si>
  <si>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</si>
  <si>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</si>
  <si>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</si>
  <si>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</si>
  <si>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</si>
  <si>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</si>
  <si>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</si>
  <si>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</si>
  <si>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</si>
  <si>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</si>
  <si>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</si>
  <si>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</si>
  <si>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</si>
  <si>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</si>
  <si>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</si>
  <si>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</si>
  <si>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</si>
  <si>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</si>
  <si>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</si>
  <si>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</si>
  <si>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</si>
  <si>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</si>
  <si>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</si>
  <si>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</si>
  <si>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</si>
  <si>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</si>
  <si>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</si>
  <si>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</si>
  <si>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</si>
  <si>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</si>
  <si>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</si>
  <si>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</si>
  <si>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</si>
  <si>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</si>
  <si>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</si>
  <si>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</si>
  <si>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</si>
  <si>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</si>
  <si>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</si>
  <si>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</si>
  <si>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</si>
  <si>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</si>
  <si>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</si>
  <si>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</si>
  <si>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</si>
  <si>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</si>
  <si>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</si>
  <si>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</si>
  <si>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</si>
  <si>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</si>
  <si>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</si>
  <si>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</si>
  <si>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</si>
  <si>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</si>
  <si>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</si>
  <si>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</si>
  <si>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</si>
  <si>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</si>
  <si>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</si>
  <si>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</si>
  <si>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</si>
  <si>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</si>
  <si>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</si>
  <si>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</si>
  <si>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</si>
  <si>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</si>
  <si>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</si>
  <si>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</si>
  <si>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</si>
  <si>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</si>
  <si>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</si>
  <si>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</si>
  <si>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</si>
  <si>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</si>
  <si>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</si>
  <si>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</si>
  <si>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</si>
  <si>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</si>
  <si>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</si>
  <si>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</si>
  <si>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</si>
  <si>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</si>
  <si>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</si>
  <si>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</si>
  <si>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</si>
  <si>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</si>
  <si>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</si>
  <si>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</si>
  <si>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</si>
  <si>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</si>
  <si>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</si>
  <si>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</si>
  <si>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</si>
  <si>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</si>
  <si>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</si>
  <si>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</si>
  <si>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</si>
  <si>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</si>
  <si>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</si>
  <si>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</si>
  <si>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</si>
  <si>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</si>
  <si>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</si>
  <si>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</si>
  <si>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</si>
  <si>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</si>
  <si>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</si>
  <si>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</si>
  <si>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</si>
  <si>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</si>
  <si>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</si>
  <si>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</si>
  <si>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</si>
  <si>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</si>
  <si>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</si>
  <si>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</si>
  <si>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</si>
  <si>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</si>
  <si>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</si>
  <si>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</si>
  <si>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</si>
  <si>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</si>
  <si>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</si>
  <si>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</si>
  <si>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</si>
  <si>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</si>
  <si>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</si>
  <si>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</si>
  <si>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</si>
  <si>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</si>
  <si>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</si>
  <si>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</si>
  <si>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</si>
  <si>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</si>
  <si>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</si>
  <si>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</si>
  <si>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</si>
  <si>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</si>
  <si>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</si>
  <si>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</si>
  <si>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</si>
  <si>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</si>
  <si>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</si>
  <si>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</si>
  <si>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</si>
  <si>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</si>
  <si>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</si>
  <si>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</si>
  <si>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</si>
  <si>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</si>
  <si>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</si>
  <si>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</si>
  <si>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</si>
  <si>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</si>
  <si>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</si>
  <si>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</si>
  <si>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</si>
  <si>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</si>
  <si>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</si>
  <si>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</si>
  <si>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</si>
  <si>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</si>
  <si>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</si>
  <si>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</si>
  <si>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</si>
  <si>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</si>
  <si>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</si>
  <si>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</si>
  <si>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</si>
  <si>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</si>
  <si>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</si>
  <si>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</si>
  <si>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</si>
  <si>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</si>
  <si>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</si>
  <si>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</si>
  <si>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</si>
  <si>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</si>
  <si>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</si>
  <si>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</si>
  <si>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</si>
  <si>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</si>
  <si>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</si>
  <si>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</si>
  <si>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</si>
  <si>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</si>
  <si>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</si>
  <si>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</si>
  <si>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</si>
  <si>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</si>
  <si>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</si>
  <si>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</si>
  <si>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</si>
  <si>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</si>
  <si>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</si>
  <si>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</si>
  <si>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</si>
  <si>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</si>
  <si>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</si>
  <si>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</si>
  <si>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</si>
  <si>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</si>
  <si>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</si>
  <si>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</si>
  <si>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</si>
  <si>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</si>
  <si>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</si>
  <si>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</si>
  <si>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</si>
  <si>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</si>
  <si>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</si>
  <si>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</si>
  <si>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</si>
  <si>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</si>
  <si>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</si>
  <si>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</si>
  <si>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</si>
  <si>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</si>
  <si>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</si>
  <si>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</si>
  <si>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</si>
  <si>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</si>
  <si>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</si>
  <si>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</si>
  <si>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</si>
  <si>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</si>
  <si>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</si>
  <si>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</si>
  <si>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</si>
  <si>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</si>
  <si>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</si>
  <si>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</si>
  <si>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</si>
  <si>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</si>
  <si>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</si>
  <si>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</si>
  <si>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</si>
  <si>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</si>
  <si>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</si>
  <si>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</si>
  <si>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</si>
  <si>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</si>
  <si>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</si>
  <si>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</si>
  <si>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</si>
  <si>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</si>
  <si>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</si>
  <si>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</si>
  <si>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</si>
  <si>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</si>
  <si>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</si>
  <si>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</si>
  <si>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</si>
  <si>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</si>
  <si>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</si>
  <si>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</si>
  <si>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</si>
  <si>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</si>
  <si>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</si>
  <si>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</si>
  <si>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</si>
  <si>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</si>
  <si>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</si>
  <si>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</si>
  <si>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</si>
  <si>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</si>
  <si>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</si>
  <si>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</si>
  <si>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</si>
  <si>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</si>
  <si>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</si>
  <si>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</si>
  <si>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</si>
  <si>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</si>
  <si>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</si>
  <si>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</si>
  <si>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</si>
  <si>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</si>
  <si>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</si>
  <si>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</si>
  <si>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</si>
  <si>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</si>
  <si>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</si>
  <si>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</si>
  <si>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</si>
  <si>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</si>
  <si>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</si>
  <si>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</si>
  <si>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</si>
  <si>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</si>
  <si>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</si>
  <si>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</si>
  <si>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</si>
  <si>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</si>
  <si>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</si>
  <si>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</si>
  <si>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</si>
  <si>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</si>
  <si>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</si>
  <si>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</si>
  <si>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</si>
  <si>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</si>
  <si>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</si>
  <si>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</si>
  <si>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</si>
  <si>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</si>
  <si>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</si>
  <si>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</si>
  <si>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</si>
  <si>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</si>
  <si>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</si>
  <si>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</si>
  <si>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</si>
  <si>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</si>
  <si>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</si>
  <si>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</si>
  <si>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</si>
  <si>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</si>
  <si>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</si>
  <si>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</si>
  <si>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</si>
  <si>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</si>
  <si>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</si>
  <si>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</si>
  <si>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</si>
  <si>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</si>
  <si>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</si>
  <si>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</si>
  <si>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</si>
  <si>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</si>
  <si>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</si>
  <si>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</si>
  <si>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</si>
  <si>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</si>
  <si>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</si>
  <si>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</si>
  <si>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</si>
  <si>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</si>
  <si>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</si>
  <si>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</si>
  <si>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</si>
  <si>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</si>
  <si>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</si>
  <si>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</si>
  <si>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</si>
  <si>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</si>
  <si>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</si>
  <si>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</si>
  <si>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</si>
  <si>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</si>
  <si>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</si>
  <si>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</si>
  <si>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</si>
  <si>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</si>
  <si>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</si>
  <si>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</si>
  <si>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</si>
  <si>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</si>
  <si>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</si>
  <si>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</si>
  <si>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</si>
  <si>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</si>
  <si>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</si>
  <si>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</si>
  <si>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</si>
  <si>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</si>
  <si>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</si>
  <si>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</si>
  <si>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</si>
  <si>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</si>
  <si>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</si>
  <si>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</si>
  <si>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</si>
  <si>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</si>
  <si>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</si>
  <si>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</si>
  <si>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</si>
  <si>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</si>
  <si>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</si>
  <si>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</si>
  <si>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</si>
  <si>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</si>
  <si>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</si>
  <si>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</si>
  <si>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</si>
  <si>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</si>
  <si>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</si>
  <si>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</si>
  <si>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</si>
  <si>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</si>
  <si>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</si>
  <si>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</si>
  <si>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</si>
  <si>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</si>
  <si>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</si>
  <si>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</si>
  <si>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</si>
  <si>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</si>
  <si>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</si>
  <si>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</si>
  <si>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</si>
  <si>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</si>
  <si>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</si>
  <si>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</si>
  <si>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</si>
  <si>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</si>
  <si>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</si>
  <si>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</si>
  <si>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</si>
  <si>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</si>
  <si>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</si>
  <si>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</si>
  <si>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</si>
  <si>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</si>
  <si>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</si>
  <si>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</si>
  <si>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</si>
  <si>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</si>
  <si>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</si>
  <si>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</si>
  <si>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</si>
  <si>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</si>
  <si>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</si>
  <si>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</si>
  <si>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</si>
  <si>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</si>
  <si>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</si>
  <si>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</si>
  <si>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</si>
  <si>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</si>
  <si>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</si>
  <si>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</si>
  <si>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</si>
  <si>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</si>
  <si>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</si>
  <si>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</si>
  <si>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</si>
  <si>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</si>
  <si>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</si>
  <si>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</si>
  <si>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</si>
  <si>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</si>
  <si>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</si>
  <si>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</si>
  <si>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</si>
  <si>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</si>
  <si>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</si>
  <si>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</si>
  <si>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</si>
  <si>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</si>
  <si>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</si>
  <si>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</si>
  <si>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</si>
  <si>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</si>
  <si>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</si>
  <si>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</si>
  <si>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</si>
  <si>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</si>
  <si>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</si>
  <si>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</si>
  <si>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</si>
  <si>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</si>
  <si>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</si>
  <si>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</si>
  <si>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</si>
  <si>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</si>
  <si>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</si>
  <si>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</si>
  <si>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</si>
  <si>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</si>
  <si>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</si>
  <si>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</si>
  <si>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</si>
  <si>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</si>
  <si>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</si>
  <si>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</si>
  <si>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</si>
  <si>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</si>
  <si>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</si>
  <si>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</si>
  <si>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</si>
  <si>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</si>
  <si>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</si>
  <si>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</si>
  <si>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</si>
  <si>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</si>
  <si>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</si>
  <si>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</si>
  <si>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</si>
  <si>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</si>
  <si>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</si>
  <si>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</si>
  <si>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</si>
  <si>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</si>
  <si>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</si>
  <si>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</si>
  <si>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</si>
  <si>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</si>
  <si>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</si>
  <si>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</si>
  <si>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</si>
  <si>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</si>
  <si>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</si>
  <si>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</si>
  <si>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</si>
  <si>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</si>
  <si>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</si>
  <si>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</si>
  <si>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</si>
  <si>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</si>
  <si>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</si>
  <si>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</si>
  <si>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</si>
  <si>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</si>
  <si>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</si>
  <si>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</si>
  <si>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</si>
  <si>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</si>
  <si>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</si>
  <si>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</si>
  <si>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</si>
  <si>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</si>
  <si>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</si>
  <si>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</si>
  <si>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</si>
  <si>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</si>
  <si>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</si>
  <si>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</si>
  <si>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</si>
  <si>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</si>
  <si>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</si>
  <si>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</si>
  <si>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</si>
  <si>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</si>
  <si>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</si>
  <si>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</si>
  <si>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</si>
  <si>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</si>
  <si>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</si>
  <si>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</si>
  <si>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</si>
  <si>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</si>
  <si>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</si>
  <si>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</si>
  <si>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</si>
  <si>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</si>
  <si>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</si>
  <si>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</si>
  <si>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</si>
  <si>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</si>
  <si>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</si>
  <si>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</si>
  <si>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</si>
  <si>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</si>
  <si>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</si>
  <si>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</si>
  <si>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</si>
  <si>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</si>
  <si>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</si>
  <si>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</si>
  <si>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</si>
  <si>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</si>
  <si>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</si>
  <si>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</si>
  <si>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</si>
  <si>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</si>
  <si>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</si>
  <si>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</si>
  <si>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</si>
  <si>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</si>
  <si>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</si>
  <si>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</si>
  <si>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</si>
  <si>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</si>
  <si>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</si>
  <si>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</si>
  <si>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</si>
  <si>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</si>
  <si>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</si>
  <si>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</si>
  <si>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</si>
  <si>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</si>
  <si>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</si>
  <si>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</si>
  <si>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</si>
  <si>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</si>
  <si>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</si>
  <si>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</si>
  <si>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</si>
  <si>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</si>
  <si>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</si>
  <si>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</si>
  <si>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</si>
  <si>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</si>
  <si>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</si>
  <si>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</si>
  <si>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</si>
  <si>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</si>
  <si>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</si>
  <si>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</si>
  <si>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</si>
  <si>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</si>
  <si>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</si>
  <si>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</si>
  <si>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</si>
  <si>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</si>
  <si>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</si>
  <si>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</si>
  <si>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</si>
  <si>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</si>
  <si>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</si>
  <si>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</si>
  <si>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</si>
  <si>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</si>
  <si>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</si>
  <si>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</si>
  <si>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</si>
  <si>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</si>
  <si>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</si>
  <si>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</si>
  <si>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</si>
  <si>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</si>
  <si>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</si>
  <si>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</si>
  <si>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</si>
  <si>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</si>
  <si>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</si>
  <si>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</si>
  <si>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</si>
  <si>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</si>
  <si>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</si>
  <si>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</si>
  <si>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</si>
  <si>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</si>
  <si>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</si>
  <si>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</si>
  <si>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</si>
  <si>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</si>
  <si>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</si>
  <si>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</si>
  <si>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</si>
  <si>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</si>
  <si>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</si>
  <si>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</si>
  <si>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</si>
  <si>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</si>
  <si>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</si>
  <si>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</si>
  <si>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</si>
  <si>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</si>
  <si>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</si>
  <si>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</si>
  <si>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</si>
  <si>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</si>
  <si>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</si>
  <si>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</si>
  <si>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</si>
  <si>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</si>
  <si>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</si>
  <si>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</si>
  <si>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</si>
  <si>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</si>
  <si>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</si>
  <si>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</si>
  <si>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</si>
  <si>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</si>
  <si>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</si>
  <si>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</si>
  <si>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</si>
  <si>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</si>
  <si>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</si>
  <si>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</si>
  <si>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</si>
  <si>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</si>
  <si>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</si>
  <si>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</si>
  <si>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</si>
  <si>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</si>
  <si>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</si>
  <si>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</si>
  <si>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</si>
  <si>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</si>
  <si>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</si>
  <si>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</si>
  <si>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</si>
  <si>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</si>
  <si>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</si>
  <si>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</si>
  <si>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</si>
  <si>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</si>
  <si>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</si>
  <si>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</si>
  <si>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</si>
  <si>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</si>
  <si>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</si>
  <si>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</si>
  <si>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</si>
  <si>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</si>
  <si>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</si>
  <si>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</si>
  <si>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</si>
  <si>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</si>
  <si>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</si>
  <si>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</si>
  <si>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</si>
  <si>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</si>
  <si>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</si>
  <si>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</si>
  <si>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</si>
  <si>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</si>
  <si>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</si>
  <si>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</si>
  <si>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</si>
  <si>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</si>
  <si>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</si>
  <si>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</si>
  <si>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</si>
  <si>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</si>
  <si>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</si>
  <si>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</si>
  <si>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</si>
  <si>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</si>
  <si>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</si>
  <si>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</si>
  <si>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</si>
  <si>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</si>
  <si>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</si>
  <si>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</si>
  <si>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</si>
  <si>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</si>
  <si>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</si>
  <si>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</si>
  <si>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</si>
  <si>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</si>
  <si>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</si>
  <si>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</si>
  <si>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</si>
  <si>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</si>
  <si>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</si>
  <si>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</si>
  <si>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</si>
  <si>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</si>
  <si>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</si>
  <si>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</si>
  <si>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</si>
  <si>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</si>
  <si>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</si>
  <si>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</si>
  <si>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</si>
  <si>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</si>
  <si>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</si>
  <si>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</si>
  <si>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</si>
  <si>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</si>
  <si>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</si>
  <si>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</si>
  <si>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</si>
  <si>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</si>
  <si>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</si>
  <si>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</si>
  <si>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</si>
  <si>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</si>
  <si>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</si>
  <si>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</si>
  <si>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</si>
  <si>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</si>
  <si>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</si>
  <si>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</si>
  <si>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</si>
  <si>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</si>
  <si>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</si>
  <si>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</si>
  <si>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</si>
  <si>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</si>
  <si>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</si>
  <si>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</si>
  <si>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</si>
  <si>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</si>
  <si>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</si>
  <si>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</si>
  <si>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</si>
  <si>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</si>
  <si>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</si>
  <si>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</si>
  <si>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</si>
  <si>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</si>
  <si>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</si>
  <si>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</si>
  <si>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</si>
  <si>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</si>
  <si>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</si>
  <si>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</si>
  <si>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</si>
  <si>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</si>
  <si>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</si>
  <si>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</si>
  <si>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</si>
  <si>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</si>
  <si>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</si>
  <si>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</si>
  <si>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</si>
  <si>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</si>
  <si>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</si>
  <si>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</si>
  <si>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</si>
  <si>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</si>
  <si>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</si>
  <si>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</si>
  <si>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</si>
  <si>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</si>
  <si>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</si>
  <si>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</si>
  <si>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</si>
  <si>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</si>
  <si>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</si>
  <si>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</si>
  <si>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</si>
  <si>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</si>
  <si>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</si>
  <si>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</si>
  <si>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</si>
  <si>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</si>
  <si>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</si>
  <si>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</si>
  <si>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</si>
  <si>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</si>
  <si>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</si>
  <si>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</si>
  <si>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</si>
  <si>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</si>
  <si>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</si>
  <si>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</si>
  <si>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</si>
  <si>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</si>
  <si>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</si>
  <si>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</si>
  <si>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</si>
  <si>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</si>
  <si>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</si>
  <si>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</si>
  <si>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</si>
  <si>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</si>
  <si>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</si>
  <si>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</si>
  <si>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</si>
  <si>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</si>
  <si>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</si>
  <si>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</si>
  <si>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</si>
  <si>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</si>
  <si>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</si>
  <si>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</si>
  <si>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</si>
  <si>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</si>
  <si>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</si>
  <si>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</si>
  <si>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</si>
  <si>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</si>
  <si>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</si>
  <si>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</si>
  <si>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</si>
  <si>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</si>
  <si>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</si>
  <si>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</si>
  <si>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</si>
  <si>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</si>
  <si>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</si>
  <si>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</si>
  <si>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</si>
  <si>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</si>
  <si>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</si>
  <si>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</si>
  <si>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</si>
  <si>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</si>
  <si>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</si>
  <si>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</si>
  <si>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</si>
  <si>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</si>
  <si>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</si>
  <si>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</si>
  <si>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</si>
  <si>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</si>
  <si>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</si>
  <si>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</si>
  <si>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</si>
  <si>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</si>
  <si>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</si>
  <si>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</si>
  <si>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</si>
  <si>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</si>
  <si>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</si>
  <si>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</si>
  <si>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</si>
  <si>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</si>
  <si>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</si>
  <si>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</si>
  <si>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</si>
  <si>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</si>
  <si>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</si>
  <si>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</si>
  <si>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</si>
  <si>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</si>
  <si>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</si>
  <si>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</si>
  <si>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</si>
  <si>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</si>
  <si>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</si>
  <si>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</si>
  <si>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</si>
  <si>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</si>
  <si>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</si>
  <si>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</si>
  <si>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</si>
  <si>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</si>
  <si>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</si>
  <si>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</si>
  <si>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</si>
  <si>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</si>
  <si>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</si>
  <si>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</si>
  <si>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</si>
  <si>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</si>
  <si>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</si>
  <si>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</si>
  <si>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</si>
  <si>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</si>
  <si>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</si>
  <si>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</si>
  <si>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</si>
  <si>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</si>
  <si>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</si>
  <si>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</si>
  <si>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</si>
  <si>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</si>
  <si>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</si>
  <si>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</si>
  <si>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</si>
  <si>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</si>
  <si>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</si>
  <si>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</si>
  <si>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</si>
  <si>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</si>
  <si>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</si>
  <si>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</si>
  <si>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</si>
  <si>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</si>
  <si>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</si>
  <si>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</si>
  <si>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</si>
  <si>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</si>
  <si>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</si>
  <si>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</si>
  <si>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</si>
  <si>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</si>
  <si>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</si>
  <si>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</si>
  <si>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</si>
  <si>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</si>
  <si>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</si>
  <si>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</si>
  <si>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</si>
  <si>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</si>
  <si>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</si>
  <si>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</si>
  <si>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</si>
  <si>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</si>
  <si>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</si>
  <si>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</si>
  <si>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</si>
  <si>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</si>
  <si>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</si>
  <si>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</si>
  <si>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</si>
  <si>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</si>
  <si>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</si>
  <si>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</si>
  <si>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</si>
  <si>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</si>
  <si>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</si>
  <si>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</si>
  <si>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</si>
  <si>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</si>
  <si>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</si>
  <si>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</si>
  <si>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</si>
  <si>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</si>
  <si>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</si>
  <si>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</si>
  <si>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</si>
  <si>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</si>
  <si>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</si>
  <si>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</si>
  <si>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</si>
  <si>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</si>
  <si>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</si>
  <si>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</si>
  <si>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</si>
  <si>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</si>
  <si>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</si>
  <si>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</si>
  <si>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</si>
  <si>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</si>
  <si>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</si>
  <si>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</si>
  <si>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</si>
  <si>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</si>
  <si>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</si>
  <si>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</si>
  <si>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</si>
  <si>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</si>
  <si>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</si>
  <si>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</si>
  <si>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</si>
  <si>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</si>
  <si>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</si>
  <si>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</si>
  <si>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</si>
  <si>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</si>
  <si>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</si>
  <si>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</si>
  <si>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</si>
  <si>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</si>
  <si>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</si>
  <si>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</si>
  <si>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</si>
  <si>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</si>
  <si>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</si>
  <si>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</si>
  <si>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</si>
  <si>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</si>
  <si>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</si>
  <si>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</si>
  <si>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</si>
  <si>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</si>
  <si>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</si>
  <si>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</si>
  <si>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</si>
  <si>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</si>
  <si>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</si>
  <si>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</si>
  <si>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</si>
  <si>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</si>
  <si>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</si>
  <si>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</si>
  <si>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</si>
  <si>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</si>
  <si>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</si>
  <si>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</si>
  <si>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</si>
  <si>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</si>
  <si>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</si>
  <si>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</si>
  <si>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</si>
  <si>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</si>
  <si>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</si>
  <si>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</si>
  <si>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</si>
  <si>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</si>
  <si>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</si>
  <si>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</si>
  <si>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</si>
  <si>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</si>
  <si>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</si>
  <si>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</si>
  <si>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</si>
  <si>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</si>
  <si>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</si>
  <si>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</si>
  <si>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</si>
  <si>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</si>
  <si>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</si>
  <si>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</si>
  <si>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</si>
  <si>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</si>
  <si>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</si>
  <si>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</si>
  <si>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</si>
  <si>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</si>
  <si>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</si>
  <si>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</si>
  <si>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</si>
  <si>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</si>
  <si>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</si>
  <si>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</si>
  <si>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</si>
  <si>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</si>
  <si>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</si>
  <si>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</si>
  <si>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</si>
  <si>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</si>
  <si>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</si>
  <si>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</si>
  <si>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</si>
  <si>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</si>
  <si>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</si>
  <si>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</si>
  <si>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</si>
  <si>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</si>
  <si>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</si>
  <si>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</si>
  <si>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</si>
  <si>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</si>
  <si>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</si>
  <si>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</si>
  <si>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</si>
  <si>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</si>
  <si>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</si>
  <si>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</si>
  <si>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</si>
  <si>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</si>
  <si>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</si>
  <si>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</si>
  <si>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</si>
  <si>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</si>
  <si>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</si>
  <si>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</si>
  <si>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</si>
  <si>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</si>
  <si>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</si>
  <si>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</si>
  <si>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</si>
  <si>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</si>
  <si>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</si>
  <si>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</si>
  <si>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</si>
  <si>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</si>
  <si>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</si>
  <si>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</si>
  <si>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</si>
  <si>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</si>
  <si>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</si>
  <si>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</si>
  <si>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</si>
  <si>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</si>
  <si>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</si>
  <si>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</si>
  <si>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</si>
  <si>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</si>
  <si>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</si>
  <si>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</si>
  <si>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</si>
  <si>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</si>
  <si>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</si>
  <si>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</si>
  <si>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</si>
  <si>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</si>
  <si>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</si>
  <si>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</si>
  <si>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</si>
  <si>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</si>
  <si>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</si>
  <si>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</si>
  <si>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</si>
  <si>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</si>
  <si>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</si>
  <si>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</si>
  <si>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</si>
  <si>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</si>
  <si>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</si>
  <si>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</si>
  <si>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</si>
  <si>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</si>
  <si>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</si>
  <si>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</si>
  <si>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</si>
  <si>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</si>
  <si>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</si>
  <si>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</si>
  <si>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</si>
  <si>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</si>
  <si>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</si>
  <si>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</si>
  <si>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</si>
  <si>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</si>
  <si>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</si>
  <si>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</si>
  <si>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</si>
  <si>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</si>
  <si>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</si>
  <si>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</si>
  <si>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</si>
  <si>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</si>
  <si>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</si>
  <si>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</si>
  <si>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</si>
  <si>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</si>
  <si>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</si>
  <si>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</si>
  <si>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</si>
  <si>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</si>
  <si>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</si>
  <si>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</si>
  <si>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</si>
  <si>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</si>
  <si>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</si>
  <si>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</si>
  <si>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</si>
  <si>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</si>
  <si>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</si>
  <si>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</si>
  <si>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</si>
  <si>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</si>
  <si>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</si>
  <si>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</si>
  <si>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</si>
  <si>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</si>
  <si>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</si>
  <si>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</si>
  <si>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</si>
  <si>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</si>
  <si>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</si>
  <si>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</si>
  <si>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</si>
  <si>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</si>
  <si>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</si>
  <si>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</si>
  <si>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</si>
  <si>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</si>
  <si>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</si>
  <si>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</si>
  <si>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</si>
  <si>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</si>
  <si>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</si>
  <si>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</si>
  <si>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</si>
  <si>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</si>
  <si>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</si>
  <si>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</si>
  <si>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</si>
  <si>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</si>
  <si>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</si>
  <si>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</si>
  <si>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</si>
  <si>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</si>
  <si>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</si>
  <si>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</si>
  <si>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</si>
  <si>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</si>
  <si>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</si>
  <si>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</si>
  <si>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</si>
  <si>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</si>
  <si>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</si>
  <si>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</si>
  <si>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</si>
  <si>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</si>
  <si>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</si>
  <si>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</si>
  <si>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</si>
  <si>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</si>
  <si>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</si>
  <si>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</si>
  <si>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</si>
  <si>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</si>
  <si>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</si>
  <si>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</si>
  <si>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</si>
  <si>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</si>
  <si>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</si>
  <si>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</si>
  <si>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</si>
  <si>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</si>
  <si>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</si>
  <si>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</si>
  <si>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</si>
  <si>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</si>
  <si>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</si>
  <si>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</si>
  <si>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</si>
  <si>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</si>
  <si>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</si>
  <si>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</si>
  <si>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</si>
  <si>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</si>
  <si>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</si>
  <si>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</si>
  <si>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</si>
  <si>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</si>
  <si>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</si>
  <si>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</si>
  <si>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</si>
  <si>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</si>
  <si>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</si>
  <si>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</si>
  <si>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</si>
  <si>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</si>
  <si>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</si>
  <si>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</si>
  <si>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</si>
  <si>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</si>
  <si>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</si>
  <si>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</si>
  <si>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</si>
  <si>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</si>
  <si>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</si>
  <si>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</si>
  <si>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</si>
  <si>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</si>
  <si>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</si>
  <si>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</si>
  <si>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</si>
  <si>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</si>
  <si>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</si>
  <si>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</si>
  <si>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</si>
  <si>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</si>
  <si>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</si>
  <si>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</si>
  <si>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</si>
  <si>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</si>
  <si>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</si>
  <si>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</si>
  <si>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</si>
  <si>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</si>
  <si>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</si>
  <si>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</si>
  <si>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</si>
  <si>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</si>
  <si>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</si>
  <si>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</si>
  <si>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</si>
  <si>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</si>
  <si>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</si>
  <si>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</si>
  <si>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</si>
  <si>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</si>
  <si>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</si>
  <si>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</si>
  <si>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</si>
  <si>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</si>
  <si>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</si>
  <si>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</si>
  <si>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</si>
  <si>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</si>
  <si>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</si>
  <si>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</si>
  <si>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</si>
  <si>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</si>
  <si>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</si>
  <si>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</si>
  <si>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</si>
  <si>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</si>
  <si>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</si>
  <si>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</si>
  <si>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</si>
  <si>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</si>
  <si>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</si>
  <si>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</si>
  <si>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</si>
  <si>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</si>
  <si>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</si>
  <si>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</si>
  <si>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</si>
  <si>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</si>
  <si>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</si>
  <si>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</si>
  <si>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</si>
  <si>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</si>
  <si>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</si>
  <si>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</si>
  <si>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</si>
  <si>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</si>
  <si>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</si>
  <si>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</si>
  <si>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</si>
  <si>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</si>
  <si>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</si>
  <si>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</si>
  <si>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</si>
  <si>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</si>
  <si>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</si>
  <si>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</si>
  <si>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</si>
  <si>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</si>
  <si>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</si>
  <si>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</si>
  <si>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</si>
  <si>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</si>
  <si>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</si>
  <si>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</si>
  <si>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</si>
  <si>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</si>
  <si>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</si>
  <si>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</si>
  <si>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</si>
  <si>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</si>
  <si>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</si>
  <si>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</si>
  <si>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</si>
  <si>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</si>
  <si>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</si>
  <si>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</si>
  <si>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</si>
  <si>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</si>
  <si>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</si>
  <si>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</si>
  <si>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</si>
  <si>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</si>
  <si>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</si>
  <si>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</si>
  <si>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</si>
  <si>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</si>
  <si>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</si>
  <si>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</si>
  <si>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</si>
  <si>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</si>
  <si>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</si>
  <si>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</si>
  <si>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</si>
  <si>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</si>
  <si>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</si>
  <si>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</si>
  <si>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</si>
  <si>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</si>
  <si>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</si>
  <si>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</si>
  <si>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</si>
  <si>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</si>
  <si>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</si>
  <si>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</si>
  <si>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</si>
  <si>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</si>
  <si>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</si>
  <si>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</si>
  <si>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</si>
  <si>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</si>
  <si>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</si>
  <si>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</si>
  <si>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</si>
  <si>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</si>
  <si>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</si>
  <si>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</si>
  <si>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</si>
  <si>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</si>
  <si>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</si>
  <si>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</si>
  <si>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</si>
  <si>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</si>
  <si>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</si>
  <si>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</si>
  <si>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</si>
  <si>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</si>
  <si>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</si>
  <si>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</si>
  <si>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</si>
  <si>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</si>
  <si>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</si>
  <si>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</si>
  <si>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</si>
  <si>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</si>
  <si>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</si>
  <si>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</si>
  <si>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</si>
  <si>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</si>
  <si>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</si>
  <si>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</si>
  <si>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</si>
  <si>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</si>
  <si>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</si>
  <si>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</si>
  <si>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</si>
  <si>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</si>
  <si>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</si>
  <si>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</si>
  <si>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</si>
  <si>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</si>
  <si>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</si>
  <si>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</si>
  <si>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</si>
  <si>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</si>
  <si>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</si>
  <si>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</si>
  <si>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</si>
  <si>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</si>
  <si>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</si>
  <si>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</si>
  <si>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</si>
  <si>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</si>
  <si>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</si>
  <si>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</si>
  <si>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</si>
  <si>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</si>
  <si>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</si>
  <si>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</si>
  <si>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</si>
  <si>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</si>
  <si>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</si>
  <si>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</si>
  <si>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</si>
  <si>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</si>
  <si>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</si>
  <si>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</si>
  <si>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</si>
  <si>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</si>
  <si>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</si>
  <si>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</si>
  <si>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</si>
  <si>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</si>
  <si>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</si>
  <si>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</si>
  <si>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</si>
  <si>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</si>
  <si>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</si>
  <si>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</si>
  <si>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</si>
  <si>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</si>
  <si>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</si>
  <si>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</si>
  <si>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</si>
  <si>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</si>
  <si>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</si>
  <si>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</si>
  <si>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</si>
  <si>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</si>
  <si>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</si>
  <si>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</si>
  <si>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</si>
  <si>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</si>
  <si>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</si>
  <si>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</si>
  <si>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</si>
  <si>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</si>
  <si>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</si>
  <si>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</si>
  <si>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</si>
  <si>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</si>
  <si>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</si>
  <si>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</si>
  <si>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</si>
  <si>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</si>
  <si>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</si>
  <si>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</si>
  <si>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</si>
  <si>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</si>
  <si>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</si>
  <si>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</si>
  <si>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</si>
  <si>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</si>
  <si>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</si>
  <si>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</si>
  <si>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</si>
  <si>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</si>
  <si>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</si>
  <si>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</si>
  <si>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</si>
  <si>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</si>
  <si>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</si>
  <si>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</si>
  <si>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</si>
  <si>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</si>
  <si>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</si>
  <si>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</si>
  <si>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</si>
  <si>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</si>
  <si>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</si>
  <si>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</si>
  <si>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</si>
  <si>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</si>
  <si>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</si>
  <si>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</si>
  <si>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</si>
  <si>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</si>
  <si>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</si>
  <si>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</si>
  <si>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</si>
  <si>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</si>
  <si>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</si>
  <si>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</si>
  <si>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</si>
  <si>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</si>
  <si>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</si>
  <si>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</si>
  <si>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</si>
  <si>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</si>
  <si>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</si>
  <si>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</si>
  <si>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</si>
  <si>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</si>
  <si>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</si>
  <si>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</si>
  <si>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</si>
  <si>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</si>
  <si>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</si>
  <si>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</si>
  <si>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</si>
  <si>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</si>
  <si>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</si>
  <si>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</si>
  <si>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</si>
  <si>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</si>
  <si>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</si>
  <si>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</si>
  <si>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</si>
  <si>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</si>
  <si>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</si>
  <si>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</si>
  <si>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</si>
  <si>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</si>
  <si>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</si>
  <si>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</si>
  <si>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</si>
  <si>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</si>
  <si>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</si>
  <si>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</si>
  <si>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</si>
  <si>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</si>
  <si>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</si>
  <si>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</si>
  <si>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</si>
  <si>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</si>
  <si>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</si>
  <si>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</si>
  <si>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</si>
  <si>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</si>
  <si>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</si>
  <si>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</si>
  <si>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</si>
  <si>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</si>
  <si>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</si>
  <si>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</si>
  <si>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</si>
  <si>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</si>
  <si>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</si>
  <si>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</si>
  <si>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</si>
  <si>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</si>
  <si>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</si>
  <si>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</si>
  <si>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</si>
  <si>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</si>
  <si>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</si>
  <si>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</si>
  <si>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</si>
  <si>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</si>
  <si>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</si>
  <si>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</si>
  <si>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</si>
  <si>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</si>
  <si>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</si>
  <si>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</si>
  <si>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</si>
  <si>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</si>
  <si>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</si>
  <si>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</si>
  <si>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</si>
  <si>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</si>
  <si>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</si>
  <si>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</si>
  <si>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</si>
  <si>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</si>
  <si>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</si>
  <si>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</si>
  <si>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</si>
  <si>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</si>
  <si>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</si>
  <si>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</si>
  <si>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</si>
  <si>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</si>
  <si>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</si>
  <si>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</si>
  <si>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</si>
  <si>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</si>
  <si>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</si>
  <si>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</si>
  <si>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</si>
  <si>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</si>
  <si>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</si>
  <si>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</si>
  <si>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</si>
  <si>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</si>
  <si>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</si>
  <si>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</si>
  <si>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</si>
  <si>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</si>
  <si>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</si>
  <si>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</si>
  <si>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</si>
  <si>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</si>
  <si>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</si>
  <si>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</si>
  <si>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</si>
  <si>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</si>
  <si>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</si>
  <si>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</si>
  <si>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</si>
  <si>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</si>
  <si>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</si>
  <si>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</si>
  <si>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</si>
  <si>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</si>
  <si>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</si>
  <si>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</si>
  <si>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</si>
  <si>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</si>
  <si>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</si>
  <si>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</si>
  <si>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</si>
  <si>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</si>
  <si>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</si>
  <si>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</si>
  <si>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</si>
  <si>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</si>
  <si>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</si>
  <si>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</si>
  <si>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</si>
  <si>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</si>
  <si>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</si>
  <si>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</si>
  <si>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</si>
  <si>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</si>
  <si>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</si>
  <si>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</si>
  <si>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</si>
  <si>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</si>
  <si>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</si>
  <si>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</si>
  <si>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</si>
  <si>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</si>
  <si>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</si>
  <si>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</si>
  <si>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</si>
  <si>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</si>
  <si>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</si>
  <si>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</si>
  <si>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</si>
  <si>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</si>
  <si>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</si>
  <si>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</si>
  <si>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</si>
  <si>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</si>
  <si>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</si>
  <si>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</si>
  <si>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</si>
  <si>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</si>
  <si>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</si>
  <si>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</si>
  <si>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</si>
  <si>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</si>
  <si>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</si>
  <si>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</si>
  <si>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</si>
  <si>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</si>
  <si>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</si>
  <si>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</si>
  <si>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</si>
  <si>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</si>
  <si>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</si>
  <si>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</si>
  <si>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</si>
  <si>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</si>
  <si>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</si>
  <si>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</si>
  <si>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</si>
  <si>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</si>
  <si>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</si>
  <si>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</si>
  <si>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</si>
  <si>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</si>
  <si>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</si>
  <si>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</si>
  <si>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</si>
  <si>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</si>
  <si>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</si>
  <si>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</si>
  <si>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</si>
  <si>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</si>
  <si>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</si>
  <si>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</si>
  <si>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</si>
  <si>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</si>
  <si>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</si>
  <si>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</si>
  <si>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</si>
  <si>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</si>
  <si>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</si>
  <si>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</si>
  <si>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</si>
  <si>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</si>
  <si>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</si>
  <si>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</si>
  <si>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</si>
  <si>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</si>
  <si>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</si>
  <si>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</si>
  <si>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</si>
  <si>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</si>
  <si>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</si>
  <si>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</si>
  <si>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</si>
  <si>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</si>
  <si>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</si>
  <si>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</si>
  <si>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</si>
  <si>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</si>
  <si>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</si>
  <si>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</si>
  <si>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</si>
  <si>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</si>
  <si>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</si>
  <si>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</si>
  <si>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</si>
  <si>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</si>
  <si>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</si>
  <si>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</si>
  <si>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</si>
  <si>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</si>
  <si>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</si>
  <si>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</si>
  <si>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</si>
  <si>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</si>
  <si>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</si>
  <si>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</si>
  <si>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</si>
  <si>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</si>
  <si>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</si>
  <si>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</si>
  <si>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</si>
  <si>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</si>
  <si>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</si>
  <si>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</si>
  <si>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</si>
  <si>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</si>
  <si>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</si>
  <si>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</si>
  <si>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</si>
  <si>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</si>
  <si>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</si>
  <si>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</si>
  <si>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</si>
  <si>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</si>
  <si>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</si>
  <si>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</si>
  <si>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</si>
  <si>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</si>
  <si>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</si>
  <si>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</si>
  <si>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</si>
  <si>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</si>
  <si>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</si>
  <si>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</si>
  <si>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</si>
  <si>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</si>
  <si>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</si>
  <si>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</si>
  <si>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</si>
  <si>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</si>
  <si>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</si>
  <si>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</si>
  <si>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</si>
  <si>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</si>
  <si>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</si>
  <si>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</si>
  <si>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</si>
  <si>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</si>
  <si>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</si>
  <si>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</si>
  <si>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</si>
  <si>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</si>
  <si>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</si>
  <si>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</si>
  <si>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</si>
  <si>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</si>
  <si>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</si>
  <si>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</si>
  <si>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</si>
  <si>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</si>
  <si>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</si>
  <si>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</si>
  <si>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</si>
  <si>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</si>
  <si>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</si>
  <si>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</si>
  <si>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</si>
  <si>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</si>
  <si>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</si>
  <si>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</si>
  <si>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</si>
  <si>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</si>
  <si>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</si>
  <si>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</si>
  <si>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</si>
  <si>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</si>
  <si>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</si>
  <si>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</si>
  <si>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</si>
  <si>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</si>
  <si>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</si>
  <si>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</si>
  <si>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</si>
  <si>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</si>
  <si>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</si>
  <si>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</si>
  <si>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</si>
  <si>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</si>
  <si>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</si>
  <si>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</si>
  <si>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</si>
  <si>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</si>
  <si>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</si>
  <si>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</si>
  <si>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</si>
  <si>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</si>
  <si>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</si>
  <si>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</si>
  <si>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</si>
  <si>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</si>
  <si>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</si>
  <si>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</si>
  <si>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</si>
  <si>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</si>
  <si>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</si>
  <si>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</si>
  <si>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</si>
  <si>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</si>
  <si>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</si>
  <si>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</si>
  <si>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</si>
  <si>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</si>
  <si>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</si>
  <si>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</si>
  <si>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</si>
  <si>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</si>
  <si>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</si>
  <si>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</si>
  <si>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</si>
  <si>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</si>
  <si>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</si>
  <si>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</si>
  <si>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</si>
  <si>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</si>
  <si>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</si>
  <si>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</si>
  <si>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</si>
  <si>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</si>
  <si>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</si>
  <si>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</si>
  <si>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</si>
  <si>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</si>
  <si>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</si>
  <si>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</si>
  <si>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</si>
  <si>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</si>
  <si>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</si>
  <si>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</si>
  <si>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</si>
  <si>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</si>
  <si>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</si>
  <si>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</si>
  <si>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</si>
  <si>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</si>
  <si>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</si>
  <si>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</si>
  <si>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</si>
  <si>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</si>
  <si>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</si>
  <si>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</si>
  <si>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</si>
  <si>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</si>
  <si>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</si>
  <si>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</si>
  <si>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</si>
  <si>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</si>
  <si>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</si>
  <si>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</si>
  <si>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</si>
  <si>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</si>
  <si>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</si>
  <si>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</si>
  <si>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</si>
  <si>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</si>
  <si>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</si>
  <si>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</si>
  <si>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</si>
  <si>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</si>
  <si>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</si>
  <si>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</si>
  <si>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</si>
  <si>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</si>
  <si>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</si>
  <si>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</si>
  <si>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</si>
  <si>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</si>
  <si>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</si>
  <si>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</si>
  <si>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</si>
  <si>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</si>
  <si>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</si>
  <si>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</si>
  <si>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</si>
  <si>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</si>
  <si>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</si>
  <si>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</si>
  <si>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</si>
  <si>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</si>
  <si>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</si>
  <si>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</si>
  <si>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</si>
  <si>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</si>
  <si>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</si>
  <si>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</si>
  <si>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</si>
  <si>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</si>
  <si>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</si>
  <si>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</si>
  <si>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</si>
  <si>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</si>
  <si>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</si>
  <si>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</si>
  <si>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</si>
  <si>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</si>
  <si>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</si>
  <si>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</si>
  <si>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</si>
  <si>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</si>
  <si>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</si>
  <si>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</si>
  <si>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</si>
  <si>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</si>
  <si>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</si>
  <si>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</si>
  <si>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</si>
  <si>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</si>
  <si>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</si>
  <si>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</si>
  <si>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</si>
  <si>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</si>
  <si>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</si>
  <si>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</si>
  <si>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</si>
  <si>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</si>
  <si>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</si>
  <si>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</si>
  <si>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</si>
  <si>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</si>
  <si>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</si>
  <si>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</si>
  <si>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</si>
  <si>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</si>
  <si>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</si>
  <si>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</si>
  <si>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</si>
  <si>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</si>
  <si>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</si>
  <si>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</si>
  <si>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</si>
  <si>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</si>
  <si>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</si>
  <si>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</si>
  <si>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</si>
  <si>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</si>
  <si>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</si>
  <si>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</si>
  <si>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</si>
  <si>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</si>
  <si>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</si>
  <si>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</si>
  <si>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</si>
  <si>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</si>
  <si>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</si>
  <si>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</si>
  <si>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</si>
  <si>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</si>
  <si>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</si>
  <si>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</si>
  <si>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</si>
  <si>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</si>
  <si>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</si>
  <si>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</si>
  <si>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</si>
  <si>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</si>
  <si>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</si>
  <si>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</si>
  <si>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</si>
  <si>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</si>
  <si>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</si>
  <si>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</si>
  <si>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</si>
  <si>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</si>
  <si>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</si>
  <si>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</si>
  <si>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</si>
  <si>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</si>
  <si>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</si>
  <si>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</si>
  <si>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</si>
  <si>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</si>
  <si>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</si>
  <si>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</si>
  <si>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</si>
  <si>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</si>
  <si>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</si>
  <si>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</si>
  <si>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</si>
  <si>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</si>
  <si>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</si>
  <si>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</si>
  <si>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</si>
  <si>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</si>
  <si>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</si>
  <si>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</si>
  <si>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</si>
  <si>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</si>
  <si>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</si>
  <si>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</si>
  <si>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</si>
  <si>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</si>
  <si>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</si>
  <si>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</si>
  <si>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</si>
  <si>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</si>
  <si>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</si>
  <si>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</si>
  <si>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</si>
  <si>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</si>
  <si>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</si>
  <si>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</si>
  <si>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</si>
  <si>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</si>
  <si>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</si>
  <si>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</si>
  <si>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</si>
  <si>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</si>
  <si>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</si>
  <si>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</si>
  <si>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</si>
  <si>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</si>
  <si>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</si>
  <si>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</si>
  <si>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</si>
  <si>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</si>
  <si>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</si>
  <si>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</si>
  <si>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</si>
  <si>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</si>
  <si>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</si>
  <si>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</si>
  <si>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</si>
  <si>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</si>
  <si>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</si>
  <si>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</si>
  <si>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</si>
  <si>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</si>
  <si>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</si>
  <si>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</si>
  <si>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</si>
  <si>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</si>
  <si>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</si>
  <si>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</si>
  <si>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</si>
  <si>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</si>
  <si>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</si>
  <si>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</si>
  <si>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</si>
  <si>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</si>
  <si>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</si>
  <si>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</si>
  <si>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</si>
  <si>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</si>
  <si>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</si>
  <si>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</si>
  <si>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</si>
  <si>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</si>
  <si>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</si>
  <si>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</si>
  <si>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</si>
  <si>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</si>
  <si>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</si>
  <si>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</si>
  <si>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</si>
  <si>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</si>
  <si>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</si>
  <si>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</si>
  <si>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</si>
  <si>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</si>
  <si>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</si>
  <si>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</si>
  <si>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</si>
  <si>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</si>
  <si>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</si>
  <si>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</si>
  <si>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</si>
  <si>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</si>
  <si>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</si>
  <si>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</si>
  <si>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</si>
  <si>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</si>
  <si>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</si>
  <si>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</si>
  <si>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</si>
  <si>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</si>
  <si>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</si>
  <si>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</si>
  <si>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</si>
  <si>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</si>
  <si>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</si>
  <si>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</si>
  <si>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</si>
  <si>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</si>
  <si>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</si>
  <si>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</si>
  <si>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</si>
  <si>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</si>
  <si>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</si>
  <si>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</si>
  <si>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</si>
  <si>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</si>
  <si>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</si>
  <si>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</si>
  <si>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</si>
  <si>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</si>
  <si>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</si>
  <si>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</si>
  <si>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</si>
  <si>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</si>
  <si>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</si>
  <si>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</si>
  <si>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</si>
  <si>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</si>
  <si>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</si>
  <si>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</si>
  <si>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</si>
  <si>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</si>
  <si>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</si>
  <si>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</si>
  <si>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</si>
  <si>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</si>
  <si>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</si>
  <si>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</si>
  <si>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</si>
  <si>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</si>
  <si>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</si>
  <si>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</si>
  <si>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</si>
  <si>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</si>
  <si>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</si>
  <si>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</si>
  <si>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</si>
  <si>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</si>
  <si>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</si>
  <si>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</si>
  <si>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</si>
  <si>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</si>
  <si>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</si>
  <si>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</si>
  <si>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</si>
  <si>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</si>
  <si>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</si>
  <si>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</si>
  <si>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</si>
  <si>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</si>
  <si>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</si>
  <si>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</si>
  <si>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</si>
  <si>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</si>
  <si>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</si>
  <si>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</si>
  <si>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</si>
  <si>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</si>
  <si>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</si>
  <si>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</si>
  <si>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</si>
  <si>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</si>
  <si>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</si>
  <si>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</si>
  <si>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</si>
  <si>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</si>
  <si>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</si>
  <si>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</si>
  <si>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</si>
  <si>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</si>
  <si>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</si>
  <si>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</si>
  <si>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</si>
  <si>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</si>
  <si>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</si>
  <si>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</si>
  <si>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</si>
  <si>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</si>
  <si>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</si>
  <si>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</si>
  <si>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</si>
  <si>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</si>
  <si>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</si>
  <si>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</si>
  <si>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</si>
  <si>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</si>
  <si>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</si>
  <si>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</si>
  <si>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</si>
  <si>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</si>
  <si>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</si>
  <si>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</si>
  <si>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</si>
  <si>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</si>
  <si>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</si>
  <si>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</si>
  <si>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</si>
  <si>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</si>
  <si>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</si>
  <si>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</si>
  <si>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</si>
  <si>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</si>
  <si>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</si>
  <si>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</si>
  <si>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</si>
  <si>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</si>
  <si>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</si>
  <si>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</si>
  <si>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</si>
  <si>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</si>
  <si>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</si>
  <si>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</si>
  <si>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</si>
  <si>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</si>
  <si>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</si>
  <si>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</si>
  <si>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</si>
  <si>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</si>
  <si>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</si>
  <si>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</si>
  <si>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</si>
  <si>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</si>
  <si>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</si>
  <si>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</si>
  <si>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</si>
  <si>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</si>
  <si>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</si>
  <si>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</si>
  <si>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</si>
  <si>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</si>
  <si>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</si>
  <si>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</si>
  <si>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</si>
  <si>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</si>
  <si>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</si>
  <si>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</si>
  <si>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</si>
  <si>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</si>
  <si>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</si>
  <si>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</si>
  <si>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</si>
  <si>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</si>
  <si>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</si>
  <si>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</si>
  <si>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</si>
  <si>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</si>
  <si>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</si>
  <si>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</si>
  <si>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</si>
  <si>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</si>
  <si>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</si>
  <si>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</si>
  <si>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</si>
  <si>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</si>
  <si>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</si>
  <si>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</si>
  <si>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</si>
  <si>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</si>
  <si>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</si>
  <si>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</si>
  <si>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</si>
  <si>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</si>
  <si>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</si>
  <si>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</si>
  <si>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</si>
  <si>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</si>
  <si>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</si>
  <si>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</si>
  <si>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</si>
  <si>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</si>
  <si>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</si>
  <si>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</si>
  <si>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</si>
  <si>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</si>
  <si>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</si>
  <si>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</si>
  <si>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</si>
  <si>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</si>
  <si>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</si>
  <si>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</si>
  <si>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</si>
  <si>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</si>
  <si>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</si>
  <si>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</si>
  <si>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</si>
  <si>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</si>
  <si>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</si>
  <si>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</si>
  <si>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</si>
  <si>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</si>
  <si>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</si>
  <si>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</si>
  <si>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</si>
  <si>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</si>
  <si>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</si>
  <si>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</si>
  <si>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</si>
  <si>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</si>
  <si>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</si>
  <si>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</si>
  <si>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</si>
  <si>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</si>
  <si>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</si>
  <si>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</si>
  <si>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</si>
  <si>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</si>
  <si>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</si>
  <si>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</si>
  <si>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</si>
  <si>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</si>
  <si>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</si>
  <si>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</si>
  <si>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</si>
  <si>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</si>
  <si>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</si>
  <si>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</si>
  <si>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</si>
  <si>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</si>
  <si>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</si>
  <si>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</si>
  <si>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</si>
  <si>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</si>
  <si>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</si>
  <si>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</si>
  <si>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</si>
  <si>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</si>
  <si>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</si>
  <si>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</si>
  <si>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</si>
  <si>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</si>
  <si>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</si>
  <si>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</si>
  <si>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</si>
  <si>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</si>
  <si>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</si>
  <si>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</si>
  <si>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</si>
  <si>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</si>
  <si>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</si>
  <si>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</si>
  <si>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</si>
  <si>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</si>
  <si>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</si>
  <si>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</si>
  <si>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</si>
  <si>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</si>
  <si>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</si>
  <si>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</si>
  <si>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</si>
  <si>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</si>
  <si>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</si>
  <si>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</si>
  <si>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</si>
  <si>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</si>
  <si>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</si>
  <si>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</si>
  <si>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</si>
  <si>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</si>
  <si>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</si>
  <si>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</si>
  <si>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</si>
  <si>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</si>
  <si>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</si>
  <si>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</si>
  <si>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</si>
  <si>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</si>
  <si>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</si>
  <si>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</si>
  <si>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</si>
  <si>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</si>
  <si>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</si>
  <si>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</si>
  <si>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</si>
  <si>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</si>
  <si>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</si>
  <si>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</si>
  <si>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</si>
  <si>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</si>
  <si>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</si>
  <si>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</si>
  <si>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</si>
  <si>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</si>
  <si>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</si>
  <si>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</si>
  <si>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</si>
  <si>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</si>
  <si>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</si>
  <si>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</si>
  <si>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</si>
  <si>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</si>
  <si>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</si>
  <si>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</si>
  <si>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</si>
  <si>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</si>
  <si>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</si>
  <si>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</si>
  <si>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</si>
  <si>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</si>
  <si>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</si>
  <si>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</si>
  <si>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</si>
  <si>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</si>
  <si>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</si>
  <si>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</si>
  <si>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</si>
  <si>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</si>
  <si>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</si>
  <si>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</si>
  <si>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</si>
  <si>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</si>
  <si>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</si>
  <si>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</si>
  <si>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</si>
  <si>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</si>
  <si>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</si>
  <si>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</si>
  <si>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</si>
  <si>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</si>
  <si>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</si>
  <si>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</si>
  <si>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</si>
  <si>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</si>
  <si>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</si>
  <si>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</si>
  <si>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</si>
  <si>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</si>
  <si>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</si>
  <si>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</si>
  <si>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</si>
  <si>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</si>
  <si>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</si>
  <si>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</si>
  <si>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</si>
  <si>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</si>
  <si>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</si>
  <si>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</si>
  <si>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</si>
  <si>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</si>
  <si>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</si>
  <si>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</si>
  <si>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</si>
  <si>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</si>
  <si>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</si>
  <si>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</si>
  <si>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</si>
  <si>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</si>
  <si>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</si>
  <si>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</si>
  <si>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</si>
  <si>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</si>
  <si>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</si>
  <si>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</si>
  <si>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</si>
  <si>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</si>
  <si>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</si>
  <si>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</si>
  <si>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</si>
  <si>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</si>
  <si>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</si>
  <si>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</si>
  <si>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</si>
  <si>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</si>
  <si>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</si>
  <si>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</si>
  <si>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</si>
  <si>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</si>
  <si>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</si>
  <si>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</si>
  <si>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</si>
  <si>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</si>
  <si>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</si>
  <si>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</si>
  <si>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</si>
  <si>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</si>
  <si>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</si>
  <si>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</si>
  <si>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</si>
  <si>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</si>
  <si>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</si>
  <si>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</si>
  <si>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</si>
  <si>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</si>
  <si>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</si>
  <si>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</si>
  <si>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</si>
  <si>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</si>
  <si>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</si>
  <si>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</si>
  <si>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</si>
  <si>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</si>
  <si>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</si>
  <si>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</si>
  <si>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</si>
  <si>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</si>
  <si>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</si>
  <si>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</si>
  <si>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</si>
  <si>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</si>
  <si>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</si>
  <si>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</si>
  <si>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</si>
  <si>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</si>
  <si>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</si>
  <si>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</si>
  <si>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</si>
  <si>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</si>
  <si>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</si>
  <si>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</si>
  <si>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</si>
  <si>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</si>
  <si>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</si>
  <si>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</si>
  <si>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</si>
  <si>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</si>
  <si>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</si>
  <si>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</si>
  <si>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</si>
  <si>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</si>
  <si>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</si>
  <si>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</si>
  <si>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</si>
  <si>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</si>
  <si>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</si>
  <si>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</si>
  <si>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</si>
  <si>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</si>
  <si>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</si>
  <si>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</si>
  <si>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</si>
  <si>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</si>
  <si>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</si>
  <si>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</si>
  <si>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</si>
  <si>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</si>
  <si>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</si>
  <si>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</si>
  <si>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</si>
  <si>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</si>
  <si>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</si>
  <si>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</si>
  <si>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</si>
  <si>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</si>
  <si>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</si>
  <si>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</si>
  <si>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</si>
  <si>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</si>
  <si>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</si>
  <si>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</si>
  <si>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</si>
  <si>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</si>
  <si>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</si>
  <si>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</si>
  <si>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</si>
  <si>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</si>
  <si>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</si>
  <si>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</si>
  <si>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</si>
  <si>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</si>
  <si>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</si>
  <si>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</si>
  <si>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</si>
  <si>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</si>
  <si>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</si>
  <si>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</si>
  <si>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</si>
  <si>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</si>
  <si>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</si>
  <si>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</si>
  <si>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</si>
  <si>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</si>
  <si>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</si>
  <si>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</si>
  <si>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</si>
  <si>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</si>
  <si>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</si>
  <si>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</si>
  <si>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</si>
  <si>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</si>
  <si>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</si>
  <si>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</si>
  <si>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</si>
  <si>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</si>
  <si>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</si>
  <si>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</si>
  <si>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</si>
  <si>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</si>
  <si>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</si>
  <si>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</si>
  <si>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</si>
  <si>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</si>
  <si>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</si>
  <si>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</si>
  <si>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</si>
  <si>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</si>
  <si>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</si>
  <si>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</si>
  <si>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</si>
  <si>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</si>
  <si>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</si>
  <si>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</si>
  <si>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</si>
  <si>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</si>
  <si>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</si>
  <si>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</si>
  <si>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</si>
  <si>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</si>
  <si>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</si>
  <si>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</si>
  <si>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</si>
  <si>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</si>
  <si>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</si>
  <si>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</si>
  <si>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</si>
  <si>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</si>
  <si>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</si>
  <si>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</si>
  <si>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</si>
  <si>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</si>
  <si>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</si>
  <si>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</si>
  <si>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</si>
  <si>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</si>
  <si>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</si>
  <si>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</si>
  <si>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</si>
  <si>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</si>
  <si>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</si>
  <si>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</si>
  <si>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</si>
  <si>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</si>
  <si>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</si>
  <si>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</si>
  <si>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</si>
  <si>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</si>
  <si>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</si>
  <si>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</si>
  <si>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</si>
  <si>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</si>
  <si>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</si>
  <si>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</si>
  <si>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</si>
  <si>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</si>
  <si>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</si>
  <si>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</si>
  <si>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</si>
  <si>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</si>
  <si>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</si>
  <si>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</si>
  <si>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</si>
  <si>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</si>
  <si>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</si>
  <si>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</si>
  <si>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</si>
  <si>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</si>
  <si>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</si>
  <si>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</si>
  <si>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</si>
  <si>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</si>
  <si>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</si>
  <si>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</si>
  <si>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</si>
  <si>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</si>
  <si>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</si>
  <si>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</si>
  <si>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</si>
  <si>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</si>
  <si>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</si>
  <si>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</si>
  <si>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</si>
  <si>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</si>
  <si>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</si>
  <si>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</si>
  <si>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</si>
  <si>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</si>
  <si>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</si>
  <si>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</si>
  <si>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</si>
  <si>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</si>
  <si>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</si>
  <si>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</si>
  <si>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</si>
  <si>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</si>
  <si>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</si>
  <si>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</si>
  <si>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</si>
  <si>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</si>
  <si>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</si>
  <si>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</si>
  <si>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</si>
  <si>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</si>
  <si>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</si>
  <si>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</si>
  <si>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</si>
  <si>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</si>
  <si>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</si>
  <si>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</si>
  <si>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</si>
  <si>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</si>
  <si>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</si>
  <si>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</si>
  <si>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</si>
  <si>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</si>
  <si>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</si>
  <si>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</si>
  <si>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</si>
  <si>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</si>
  <si>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</si>
  <si>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</si>
  <si>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</si>
  <si>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</si>
  <si>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</si>
  <si>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</si>
  <si>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</si>
  <si>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</si>
  <si>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</si>
  <si>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</si>
  <si>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</si>
  <si>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</si>
  <si>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</si>
  <si>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</si>
  <si>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</si>
  <si>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</si>
  <si>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</si>
  <si>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</si>
  <si>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</si>
  <si>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</si>
  <si>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</si>
  <si>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</si>
  <si>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</si>
  <si>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</si>
  <si>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</si>
  <si>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</si>
  <si>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</si>
  <si>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</si>
  <si>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</si>
  <si>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</si>
  <si>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</si>
  <si>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</si>
  <si>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</si>
  <si>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</si>
  <si>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</si>
  <si>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</si>
  <si>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</si>
  <si>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</si>
  <si>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</si>
  <si>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</si>
  <si>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</si>
  <si>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</si>
  <si>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</si>
  <si>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</si>
  <si>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</si>
  <si>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</si>
  <si>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</si>
  <si>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</si>
  <si>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</si>
  <si>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</si>
  <si>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</si>
  <si>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</si>
  <si>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</si>
  <si>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</si>
  <si>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</si>
  <si>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</si>
  <si>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</si>
  <si>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</si>
  <si>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</si>
  <si>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</si>
  <si>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</si>
  <si>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</si>
  <si>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</si>
  <si>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</si>
  <si>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</si>
  <si>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</si>
  <si>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</si>
  <si>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</si>
  <si>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</si>
  <si>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</si>
  <si>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</si>
  <si>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</si>
  <si>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</si>
  <si>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</si>
  <si>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</si>
  <si>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</si>
  <si>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</si>
  <si>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</si>
  <si>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</si>
  <si>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</si>
  <si>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</si>
  <si>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</si>
  <si>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</si>
  <si>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</si>
  <si>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</si>
  <si>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</si>
  <si>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</si>
  <si>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</si>
  <si>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</si>
  <si>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</si>
  <si>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</si>
  <si>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</si>
  <si>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</si>
  <si>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</si>
  <si>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</si>
  <si>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</si>
  <si>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</si>
  <si>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</si>
  <si>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</si>
  <si>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</si>
  <si>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</si>
  <si>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</si>
  <si>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</si>
  <si>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</si>
  <si>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</si>
  <si>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</si>
  <si>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</si>
  <si>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</si>
  <si>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</si>
  <si>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</si>
  <si>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</si>
  <si>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</si>
  <si>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</si>
  <si>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</si>
  <si>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</si>
  <si>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</si>
  <si>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</si>
  <si>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</si>
  <si>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</si>
  <si>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</si>
  <si>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</si>
  <si>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</si>
  <si>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</si>
  <si>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</si>
  <si>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</si>
  <si>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</si>
  <si>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</si>
  <si>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</si>
  <si>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</si>
  <si>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</si>
  <si>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</si>
  <si>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</si>
  <si>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</si>
  <si>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</si>
  <si>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</si>
  <si>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</si>
  <si>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</si>
  <si>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</si>
  <si>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</si>
  <si>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</si>
  <si>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</si>
  <si>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</si>
  <si>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</si>
  <si>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</si>
  <si>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</si>
  <si>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</si>
  <si>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</si>
  <si>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</si>
  <si>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</si>
  <si>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</si>
  <si>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</si>
  <si>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</si>
  <si>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</si>
  <si>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</si>
  <si>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</si>
  <si>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</si>
  <si>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</si>
  <si>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</si>
  <si>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</si>
  <si>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</si>
  <si>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</si>
  <si>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</si>
  <si>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</si>
  <si>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</si>
  <si>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</si>
  <si>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</si>
  <si>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</si>
  <si>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</si>
  <si>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</si>
  <si>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</si>
  <si>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</si>
  <si>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</si>
  <si>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</si>
  <si>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</si>
  <si>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</si>
  <si>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</si>
  <si>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</si>
  <si>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</si>
  <si>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</si>
  <si>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</si>
  <si>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</si>
  <si>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</si>
  <si>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</si>
  <si>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</si>
  <si>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</si>
  <si>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</si>
  <si>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</si>
  <si>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</si>
  <si>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</si>
  <si>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</si>
  <si>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</si>
  <si>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</si>
  <si>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</si>
  <si>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</si>
  <si>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</si>
  <si>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</si>
  <si>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</si>
  <si>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</si>
  <si>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</si>
  <si>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</si>
  <si>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</si>
  <si>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</si>
  <si>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</si>
  <si>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</si>
  <si>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</si>
  <si>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</si>
  <si>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</si>
  <si>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</si>
  <si>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</si>
  <si>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</si>
  <si>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</si>
  <si>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</si>
  <si>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</si>
  <si>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</si>
  <si>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</si>
  <si>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</si>
  <si>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</si>
  <si>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</si>
  <si>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</si>
  <si>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</si>
  <si>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</si>
  <si>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</si>
  <si>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</si>
  <si>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</si>
  <si>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</si>
  <si>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</si>
  <si>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</si>
  <si>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</si>
  <si>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</si>
  <si>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</si>
  <si>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</si>
  <si>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</si>
  <si>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</si>
  <si>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</si>
  <si>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</si>
  <si>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</si>
  <si>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</si>
  <si>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</si>
  <si>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</si>
  <si>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</si>
  <si>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</si>
  <si>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</si>
  <si>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</si>
  <si>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</si>
  <si>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</si>
  <si>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</si>
  <si>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</si>
  <si>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</si>
  <si>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</si>
  <si>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</si>
  <si>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</si>
  <si>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</si>
  <si>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</si>
  <si>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</si>
  <si>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</si>
  <si>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</si>
  <si>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</si>
  <si>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</si>
  <si>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</si>
  <si>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</si>
  <si>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</si>
  <si>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</si>
  <si>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</si>
  <si>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</si>
  <si>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</si>
  <si>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</si>
  <si>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</si>
  <si>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</si>
  <si>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</si>
  <si>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</si>
  <si>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</si>
  <si>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</si>
  <si>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</si>
  <si>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</si>
  <si>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</si>
  <si>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</si>
  <si>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</si>
  <si>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</si>
  <si>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</si>
  <si>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</si>
  <si>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</si>
  <si>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</si>
  <si>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</si>
  <si>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</si>
  <si>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</si>
  <si>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</si>
  <si>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</si>
  <si>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</si>
  <si>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</si>
  <si>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</si>
  <si>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</si>
  <si>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</si>
  <si>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</si>
  <si>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</si>
  <si>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</si>
  <si>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</si>
  <si>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</si>
  <si>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</si>
  <si>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</si>
  <si>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</si>
  <si>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</si>
  <si>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</si>
  <si>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</si>
  <si>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</si>
  <si>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</si>
  <si>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</si>
  <si>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</si>
  <si>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</si>
  <si>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</si>
  <si>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</si>
  <si>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</si>
  <si>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</si>
  <si>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</si>
  <si>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</si>
  <si>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</si>
  <si>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</si>
  <si>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</si>
  <si>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</si>
  <si>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</si>
  <si>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</si>
  <si>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</si>
  <si>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</si>
  <si>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</si>
  <si>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</si>
  <si>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</si>
  <si>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</si>
  <si>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</si>
  <si>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</si>
  <si>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</si>
  <si>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</si>
  <si>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</si>
  <si>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</si>
  <si>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</si>
  <si>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</si>
  <si>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</si>
  <si>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</si>
  <si>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</si>
  <si>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</si>
  <si>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</si>
  <si>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</si>
  <si>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</si>
  <si>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</si>
  <si>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</si>
  <si>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</si>
  <si>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</si>
  <si>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</si>
  <si>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</si>
  <si>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</si>
  <si>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</si>
  <si>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</si>
  <si>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</si>
  <si>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</si>
  <si>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</si>
  <si>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</si>
  <si>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</si>
  <si>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</si>
  <si>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</si>
  <si>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</si>
  <si>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</si>
  <si>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</si>
  <si>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</si>
  <si>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</si>
  <si>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</si>
  <si>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</si>
  <si>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</si>
  <si>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</si>
  <si>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</si>
  <si>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</si>
  <si>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</si>
  <si>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</si>
  <si>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</si>
  <si>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</si>
  <si>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</si>
  <si>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</si>
  <si>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</si>
  <si>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</si>
  <si>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</si>
  <si>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</si>
  <si>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</si>
  <si>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</si>
  <si>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</si>
  <si>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</si>
  <si>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</si>
  <si>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</si>
  <si>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</si>
  <si>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</si>
  <si>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</si>
  <si>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</si>
  <si>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</si>
  <si>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</si>
  <si>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</si>
  <si>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</si>
  <si>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</si>
  <si>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</si>
  <si>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</si>
  <si>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</si>
  <si>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</si>
  <si>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</si>
  <si>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</si>
  <si>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</si>
  <si>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</si>
  <si>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</si>
  <si>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</si>
  <si>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</si>
  <si>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</si>
  <si>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</si>
  <si>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</si>
  <si>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</si>
  <si>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</si>
  <si>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</si>
  <si>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</si>
  <si>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</si>
  <si>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</si>
  <si>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</si>
  <si>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</si>
  <si>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</si>
  <si>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</si>
  <si>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</si>
  <si>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</si>
  <si>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</si>
  <si>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</si>
  <si>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</si>
  <si>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</si>
  <si>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</si>
  <si>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</si>
  <si>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</si>
  <si>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</si>
  <si>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</si>
  <si>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</si>
  <si>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</si>
  <si>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</si>
  <si>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</si>
  <si>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</si>
  <si>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</si>
  <si>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</si>
  <si>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</si>
  <si>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</si>
  <si>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</si>
  <si>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</si>
  <si>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</si>
  <si>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</si>
  <si>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</si>
  <si>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</si>
  <si>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</si>
  <si>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</si>
  <si>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</si>
  <si>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</si>
  <si>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</si>
  <si>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</si>
  <si>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</si>
  <si>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</si>
  <si>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</si>
  <si>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</si>
  <si>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</si>
  <si>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</si>
  <si>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</si>
  <si>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</si>
  <si>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</si>
  <si>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</si>
  <si>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</si>
  <si>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</si>
  <si>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</si>
  <si>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</si>
  <si>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</si>
  <si>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</si>
  <si>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</si>
  <si>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</si>
  <si>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</si>
  <si>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</si>
  <si>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</si>
  <si>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</si>
  <si>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</si>
  <si>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</si>
  <si>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</si>
  <si>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</si>
  <si>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</si>
  <si>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</si>
  <si>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</si>
  <si>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</si>
  <si>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</si>
  <si>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</si>
  <si>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</si>
  <si>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</si>
  <si>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</si>
  <si>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</si>
  <si>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</si>
  <si>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</si>
  <si>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</si>
  <si>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</si>
  <si>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</si>
  <si>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</si>
  <si>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</si>
  <si>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</si>
  <si>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</si>
  <si>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</si>
  <si>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</si>
  <si>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</si>
  <si>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</si>
  <si>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</si>
  <si>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</si>
  <si>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</si>
  <si>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</si>
  <si>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</si>
  <si>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</si>
  <si>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</si>
  <si>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</si>
  <si>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</si>
  <si>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</si>
  <si>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</si>
  <si>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</si>
  <si>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</si>
  <si>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</si>
  <si>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</si>
  <si>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</si>
  <si>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</si>
  <si>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</si>
  <si>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</si>
  <si>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</si>
  <si>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</si>
  <si>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</si>
  <si>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</si>
  <si>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</si>
  <si>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</si>
  <si>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</si>
  <si>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</si>
  <si>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</si>
  <si>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</si>
  <si>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</si>
  <si>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</si>
  <si>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</si>
  <si>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</si>
  <si>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</si>
  <si>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</si>
  <si>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</si>
  <si>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</si>
  <si>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</si>
  <si>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</si>
  <si>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</si>
  <si>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</si>
  <si>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</si>
  <si>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</si>
  <si>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</si>
  <si>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</si>
  <si>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</si>
  <si>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</si>
  <si>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</si>
  <si>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</si>
  <si>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</si>
  <si>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</si>
  <si>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</si>
  <si>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</si>
  <si>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</si>
  <si>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</si>
  <si>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</si>
  <si>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</si>
  <si>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</si>
  <si>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</si>
  <si>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</si>
  <si>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</si>
  <si>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</si>
  <si>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</si>
  <si>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</si>
  <si>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</si>
  <si>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</si>
  <si>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</si>
  <si>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</si>
  <si>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</si>
  <si>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</si>
  <si>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</si>
  <si>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</si>
  <si>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</si>
  <si>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</si>
  <si>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</si>
  <si>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</si>
  <si>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</si>
  <si>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</si>
  <si>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</si>
  <si>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</si>
  <si>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</si>
  <si>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</si>
  <si>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</si>
  <si>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</si>
  <si>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</si>
  <si>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</si>
  <si>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</si>
  <si>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</si>
  <si>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</si>
  <si>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</si>
  <si>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</si>
  <si>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</si>
  <si>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</si>
  <si>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</si>
  <si>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</si>
  <si>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</si>
  <si>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</si>
  <si>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</si>
  <si>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</si>
  <si>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</si>
  <si>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</si>
  <si>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</si>
  <si>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</si>
  <si>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</si>
  <si>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</si>
  <si>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</si>
  <si>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</si>
  <si>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</si>
  <si>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</si>
  <si>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</si>
  <si>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</si>
  <si>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</si>
  <si>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</si>
  <si>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</si>
  <si>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</si>
  <si>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</si>
  <si>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</si>
  <si>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</si>
  <si>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</si>
  <si>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</si>
  <si>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</si>
  <si>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</si>
  <si>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</si>
  <si>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</si>
  <si>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</si>
  <si>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</si>
  <si>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</si>
  <si>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</si>
  <si>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</si>
  <si>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</si>
  <si>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</si>
  <si>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</si>
  <si>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</si>
  <si>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</si>
  <si>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</si>
  <si>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</si>
  <si>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</si>
  <si>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</si>
  <si>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</si>
  <si>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</si>
  <si>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</si>
  <si>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</si>
  <si>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</si>
  <si>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</si>
  <si>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</si>
  <si>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</si>
  <si>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</si>
  <si>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</si>
  <si>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</si>
  <si>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</si>
  <si>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</si>
  <si>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</si>
  <si>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</si>
  <si>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</si>
  <si>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</si>
  <si>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</si>
  <si>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</si>
  <si>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</si>
  <si>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</si>
  <si>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</si>
  <si>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</si>
  <si>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</si>
  <si>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</si>
  <si>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</si>
  <si>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</si>
  <si>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</si>
  <si>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</si>
  <si>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</si>
  <si>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</si>
  <si>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</si>
  <si>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</si>
  <si>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</si>
  <si>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</si>
  <si>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</si>
  <si>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</si>
  <si>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</si>
  <si>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</si>
  <si>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</si>
  <si>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</si>
  <si>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</si>
  <si>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</si>
  <si>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</si>
  <si>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</si>
  <si>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</si>
  <si>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</si>
  <si>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</si>
  <si>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</si>
  <si>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</si>
  <si>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</si>
  <si>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</si>
  <si>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</si>
  <si>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</si>
  <si>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</si>
  <si>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</si>
  <si>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</si>
  <si>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</si>
  <si>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</si>
  <si>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</si>
  <si>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</si>
  <si>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</si>
  <si>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</si>
  <si>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</si>
  <si>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</si>
  <si>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</si>
  <si>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</si>
  <si>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</si>
  <si>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</si>
  <si>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</si>
  <si>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</si>
  <si>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</si>
  <si>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</si>
  <si>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</si>
  <si>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</si>
  <si>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</si>
  <si>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</si>
  <si>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</si>
  <si>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</si>
  <si>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</si>
  <si>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</si>
  <si>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</si>
  <si>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</si>
  <si>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</si>
  <si>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</si>
  <si>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</si>
  <si>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</si>
  <si>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</si>
  <si>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</si>
  <si>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</si>
  <si>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</si>
  <si>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</si>
  <si>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</si>
  <si>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</si>
  <si>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</si>
  <si>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</si>
  <si>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</si>
  <si>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</si>
  <si>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</si>
  <si>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</si>
  <si>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</si>
  <si>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</si>
  <si>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</si>
  <si>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</si>
  <si>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</si>
  <si>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</si>
  <si>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</si>
  <si>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</si>
  <si>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</si>
  <si>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</si>
  <si>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</si>
  <si>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</si>
  <si>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</si>
  <si>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</si>
  <si>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</si>
  <si>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</si>
  <si>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</si>
  <si>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</si>
  <si>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</si>
  <si>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</si>
  <si>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</si>
  <si>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</si>
  <si>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</si>
  <si>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</si>
  <si>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</si>
  <si>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</si>
  <si>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</si>
  <si>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</si>
  <si>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</si>
  <si>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</si>
  <si>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</si>
  <si>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</si>
  <si>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</si>
  <si>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</si>
  <si>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</si>
  <si>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</si>
  <si>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</si>
  <si>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</si>
  <si>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</si>
  <si>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</si>
  <si>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</si>
  <si>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</si>
  <si>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</si>
  <si>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</si>
  <si>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</si>
  <si>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</si>
  <si>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</si>
  <si>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</si>
  <si>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</si>
  <si>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</si>
  <si>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</si>
  <si>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</si>
  <si>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</si>
  <si>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</si>
  <si>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</si>
  <si>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</si>
  <si>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</si>
  <si>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</si>
  <si>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</si>
  <si>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</si>
  <si>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</si>
  <si>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</si>
  <si>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</si>
  <si>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</si>
  <si>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</si>
  <si>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</si>
  <si>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</si>
  <si>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</si>
  <si>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</si>
  <si>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</si>
  <si>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</si>
  <si>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</si>
  <si>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</si>
  <si>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</si>
  <si>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</si>
  <si>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</si>
  <si>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</si>
  <si>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</si>
  <si>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</si>
  <si>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</si>
  <si>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</si>
  <si>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</si>
  <si>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</si>
  <si>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</si>
  <si>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</si>
  <si>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</si>
  <si>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</si>
  <si>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</si>
  <si>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</si>
  <si>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</si>
  <si>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</si>
  <si>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</si>
  <si>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</si>
  <si>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</si>
  <si>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</si>
  <si>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</si>
  <si>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</si>
  <si>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</si>
  <si>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</si>
  <si>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</si>
  <si>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</si>
  <si>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</si>
  <si>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</si>
  <si>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</si>
  <si>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</si>
  <si>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</si>
  <si>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</si>
  <si>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</si>
  <si>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</si>
  <si>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</si>
  <si>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</si>
  <si>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</si>
  <si>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</si>
  <si>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</si>
  <si>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</si>
  <si>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</si>
  <si>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</si>
  <si>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</si>
  <si>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</si>
  <si>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</si>
  <si>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</si>
  <si>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</si>
  <si>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</si>
  <si>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</si>
  <si>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</si>
  <si>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</si>
  <si>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</si>
  <si>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</si>
  <si>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</si>
  <si>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</si>
  <si>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</si>
  <si>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</si>
  <si>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</si>
  <si>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</si>
  <si>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</si>
  <si>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</si>
  <si>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</si>
  <si>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</si>
  <si>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</si>
  <si>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</si>
  <si>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</si>
  <si>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</si>
  <si>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</si>
  <si>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</si>
  <si>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</si>
  <si>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</si>
  <si>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</si>
  <si>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</si>
  <si>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</si>
  <si>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</si>
  <si>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</si>
  <si>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</si>
  <si>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</si>
  <si>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</si>
  <si>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</si>
  <si>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</si>
  <si>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</si>
  <si>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</si>
  <si>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</si>
  <si>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</si>
  <si>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</si>
  <si>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</si>
  <si>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</si>
  <si>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</si>
  <si>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</si>
  <si>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</si>
  <si>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</si>
  <si>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</si>
  <si>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</si>
  <si>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</si>
  <si>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</si>
  <si>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</si>
  <si>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</si>
  <si>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</si>
  <si>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</si>
  <si>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</si>
  <si>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</si>
  <si>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</si>
  <si>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</si>
  <si>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</si>
  <si>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</si>
  <si>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</si>
  <si>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</si>
  <si>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</si>
  <si>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</si>
  <si>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</si>
  <si>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</si>
  <si>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</si>
  <si>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</si>
  <si>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</si>
  <si>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</si>
  <si>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</si>
  <si>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</si>
  <si>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</si>
  <si>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</si>
  <si>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</si>
  <si>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</si>
  <si>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</si>
  <si>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</si>
  <si>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</si>
  <si>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</si>
  <si>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</si>
  <si>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</si>
  <si>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</si>
  <si>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</si>
  <si>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</si>
  <si>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</si>
  <si>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</si>
  <si>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</si>
  <si>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</si>
  <si>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</si>
  <si>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</si>
  <si>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</si>
  <si>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</si>
  <si>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</si>
  <si>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</si>
  <si>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</si>
  <si>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</si>
  <si>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</si>
  <si>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</si>
  <si>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</si>
  <si>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</si>
  <si>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</si>
  <si>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</si>
  <si>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</si>
  <si>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</si>
  <si>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</si>
  <si>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</si>
  <si>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</si>
  <si>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</si>
  <si>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</si>
  <si>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</si>
  <si>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</si>
  <si>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</si>
  <si>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</si>
  <si>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</si>
  <si>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</si>
  <si>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</si>
  <si>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</si>
  <si>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</si>
  <si>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</si>
  <si>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</si>
  <si>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</si>
  <si>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</si>
  <si>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</si>
  <si>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</si>
  <si>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</si>
  <si>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</si>
  <si>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</si>
  <si>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</si>
  <si>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</si>
  <si>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</si>
  <si>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</si>
  <si>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</si>
  <si>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</si>
  <si>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</si>
  <si>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</si>
  <si>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</si>
  <si>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</si>
  <si>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</si>
  <si>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</si>
  <si>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</si>
  <si>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</si>
  <si>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</si>
  <si>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</si>
  <si>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</si>
  <si>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</si>
  <si>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</si>
  <si>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</si>
  <si>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</si>
  <si>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</si>
  <si>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</si>
  <si>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</si>
  <si>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</si>
  <si>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</si>
  <si>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</si>
  <si>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</si>
  <si>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</si>
  <si>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</si>
  <si>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</si>
  <si>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</si>
  <si>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</si>
  <si>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</si>
  <si>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</si>
  <si>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</si>
  <si>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</si>
  <si>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</si>
  <si>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</si>
  <si>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</si>
  <si>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</si>
  <si>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</si>
  <si>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</si>
  <si>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</si>
  <si>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</si>
  <si>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</si>
  <si>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</si>
  <si>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</si>
  <si>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</si>
  <si>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</si>
  <si>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</si>
  <si>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</si>
  <si>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</si>
  <si>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</si>
  <si>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</si>
  <si>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</si>
  <si>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</si>
  <si>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</si>
  <si>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</si>
  <si>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</si>
  <si>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</si>
  <si>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</si>
  <si>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</si>
  <si>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</si>
  <si>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</si>
  <si>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</si>
  <si>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</si>
  <si>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</si>
  <si>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</si>
  <si>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</si>
  <si>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</si>
  <si>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</si>
  <si>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</si>
  <si>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</si>
  <si>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</si>
  <si>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</si>
  <si>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</si>
  <si>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</si>
  <si>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</si>
  <si>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</si>
  <si>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</si>
  <si>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</si>
  <si>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</si>
  <si>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</si>
  <si>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</si>
  <si>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</si>
  <si>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</si>
  <si>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</si>
  <si>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</si>
  <si>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</si>
  <si>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</si>
  <si>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</si>
  <si>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</si>
  <si>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</si>
  <si>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</si>
  <si>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</si>
  <si>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</si>
  <si>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</si>
  <si>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</si>
  <si>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</si>
  <si>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</si>
  <si>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</si>
  <si>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</si>
  <si>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</si>
  <si>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</si>
  <si>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</si>
  <si>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</si>
  <si>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</si>
  <si>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</si>
  <si>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</si>
  <si>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</si>
  <si>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</si>
  <si>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</si>
  <si>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</si>
  <si>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</si>
  <si>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</si>
  <si>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</si>
  <si>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</si>
  <si>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</si>
  <si>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</si>
  <si>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</si>
  <si>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</si>
  <si>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</si>
  <si>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</si>
  <si>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</si>
  <si>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</si>
  <si>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</si>
  <si>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</si>
  <si>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</si>
  <si>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</si>
  <si>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</si>
  <si>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</si>
  <si>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</si>
  <si>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</si>
  <si>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</si>
  <si>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</si>
  <si>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</si>
  <si>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</si>
  <si>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</si>
  <si>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</si>
  <si>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</si>
  <si>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</si>
  <si>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</si>
  <si>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</si>
  <si>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</si>
  <si>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</si>
  <si>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</si>
  <si>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</si>
  <si>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</si>
  <si>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</si>
  <si>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</si>
  <si>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</si>
  <si>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</si>
  <si>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</si>
  <si>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</si>
  <si>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</si>
  <si>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</si>
  <si>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</si>
  <si>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</si>
  <si>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</si>
  <si>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</si>
  <si>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</si>
  <si>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</si>
  <si>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</si>
  <si>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</si>
  <si>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</si>
  <si>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</si>
  <si>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</si>
  <si>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</si>
  <si>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</si>
  <si>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</si>
  <si>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</si>
  <si>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</si>
  <si>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</si>
  <si>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</si>
  <si>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</si>
  <si>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</si>
  <si>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</si>
  <si>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</si>
  <si>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</si>
  <si>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</si>
  <si>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</si>
  <si>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</si>
  <si>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</si>
  <si>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</si>
  <si>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</si>
  <si>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</si>
  <si>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</si>
  <si>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</si>
  <si>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</si>
  <si>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</si>
  <si>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</si>
  <si>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</si>
  <si>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</si>
  <si>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</si>
  <si>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</si>
  <si>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</si>
  <si>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</si>
  <si>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</si>
  <si>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</si>
  <si>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</si>
  <si>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</si>
  <si>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</si>
  <si>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</si>
  <si>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</si>
  <si>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</si>
  <si>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</si>
  <si>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</si>
  <si>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</si>
  <si>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</si>
  <si>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</si>
  <si>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</si>
  <si>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</si>
  <si>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</si>
  <si>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</si>
  <si>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</si>
  <si>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</si>
  <si>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</si>
  <si>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</si>
  <si>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</si>
  <si>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</si>
  <si>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</si>
  <si>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</si>
  <si>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</si>
  <si>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</si>
  <si>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</si>
  <si>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</si>
  <si>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</si>
  <si>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</si>
  <si>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</si>
  <si>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</si>
  <si>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</si>
  <si>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</si>
  <si>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</si>
  <si>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</si>
  <si>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</si>
  <si>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</si>
  <si>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</si>
  <si>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</si>
  <si>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</si>
  <si>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</si>
  <si>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</si>
  <si>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</si>
  <si>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</si>
  <si>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</si>
  <si>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</si>
  <si>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</si>
  <si>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</si>
  <si>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</si>
  <si>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</si>
  <si>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</si>
  <si>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</si>
  <si>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</si>
  <si>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</si>
  <si>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</si>
  <si>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</si>
  <si>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</si>
  <si>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</si>
  <si>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</si>
  <si>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</si>
  <si>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</si>
  <si>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</si>
  <si>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</si>
  <si>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</si>
  <si>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</si>
  <si>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</si>
  <si>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</si>
  <si>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</si>
  <si>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</si>
  <si>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</si>
  <si>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</si>
  <si>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</si>
  <si>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</si>
  <si>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</si>
  <si>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</si>
  <si>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</si>
  <si>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</si>
  <si>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</si>
  <si>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</si>
  <si>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</si>
  <si>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</si>
  <si>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</si>
  <si>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</si>
  <si>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</si>
  <si>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</si>
  <si>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</si>
  <si>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</si>
  <si>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</si>
  <si>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</si>
  <si>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</si>
  <si>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</si>
  <si>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</si>
  <si>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</si>
  <si>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</si>
  <si>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</si>
  <si>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</si>
  <si>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</si>
  <si>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</si>
  <si>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</si>
  <si>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</si>
  <si>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</si>
  <si>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</si>
  <si>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</si>
  <si>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</si>
  <si>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</si>
  <si>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</si>
  <si>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</si>
  <si>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</si>
  <si>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</si>
  <si>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</si>
  <si>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</si>
  <si>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</si>
  <si>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</si>
  <si>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</si>
  <si>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</si>
  <si>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</si>
  <si>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</si>
  <si>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</si>
  <si>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</si>
  <si>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</si>
  <si>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</si>
  <si>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</si>
  <si>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</si>
  <si>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</si>
  <si>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</si>
  <si>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</si>
  <si>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</si>
  <si>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</si>
  <si>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</si>
  <si>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</si>
  <si>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</si>
  <si>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</si>
  <si>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</si>
  <si>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</si>
  <si>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</si>
  <si>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</si>
  <si>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</si>
  <si>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</si>
  <si>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</si>
  <si>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</si>
  <si>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</si>
  <si>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</si>
  <si>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</si>
  <si>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</si>
  <si>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</si>
  <si>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</si>
  <si>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</si>
  <si>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</si>
  <si>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</si>
  <si>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</si>
  <si>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</si>
  <si>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</si>
  <si>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</si>
  <si>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</si>
  <si>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</si>
  <si>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</si>
  <si>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</si>
  <si>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</si>
  <si>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</si>
  <si>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</si>
  <si>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</si>
  <si>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</si>
  <si>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</si>
  <si>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</si>
  <si>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</si>
  <si>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</si>
  <si>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</si>
  <si>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</si>
  <si>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</si>
  <si>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</si>
  <si>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</si>
  <si>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</si>
  <si>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</si>
  <si>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</si>
  <si>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</si>
  <si>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</si>
  <si>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</si>
  <si>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</si>
  <si>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</si>
  <si>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</si>
  <si>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</si>
  <si>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</si>
  <si>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</si>
  <si>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</si>
  <si>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</si>
  <si>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</si>
  <si>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</si>
  <si>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</si>
  <si>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</si>
  <si>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</si>
  <si>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</si>
  <si>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</si>
  <si>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</si>
  <si>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</si>
  <si>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</si>
  <si>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</si>
  <si>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</si>
  <si>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</si>
  <si>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</si>
  <si>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</si>
  <si>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</si>
  <si>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</si>
  <si>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</si>
  <si>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</si>
  <si>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</si>
  <si>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</si>
  <si>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</si>
  <si>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</si>
  <si>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</si>
  <si>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</si>
  <si>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</si>
  <si>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</si>
  <si>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</si>
  <si>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</si>
  <si>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</si>
  <si>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</si>
  <si>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</si>
  <si>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</si>
  <si>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</si>
  <si>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</si>
  <si>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</si>
  <si>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</si>
  <si>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</si>
  <si>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</si>
  <si>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</si>
  <si>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</si>
  <si>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</si>
  <si>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</si>
  <si>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</si>
  <si>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</si>
  <si>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</si>
  <si>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</si>
  <si>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</si>
  <si>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</si>
  <si>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</si>
  <si>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</si>
  <si>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</si>
  <si>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</si>
  <si>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</si>
  <si>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</si>
  <si>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</si>
  <si>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</si>
  <si>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</si>
  <si>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</si>
  <si>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</si>
  <si>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</si>
  <si>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</si>
  <si>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</si>
  <si>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</si>
  <si>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</si>
  <si>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</si>
  <si>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</si>
  <si>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</si>
  <si>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</si>
  <si>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</si>
  <si>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</si>
  <si>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</si>
  <si>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</si>
  <si>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</si>
  <si>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</si>
  <si>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</si>
  <si>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</si>
  <si>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</si>
  <si>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</si>
  <si>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</si>
  <si>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</si>
  <si>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</si>
  <si>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</si>
  <si>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</si>
  <si>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</si>
  <si>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</si>
  <si>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</si>
  <si>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</si>
  <si>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</si>
  <si>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</si>
  <si>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</si>
  <si>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</si>
  <si>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</si>
  <si>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</si>
  <si>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</si>
  <si>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</si>
  <si>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</si>
  <si>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</si>
  <si>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</si>
  <si>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</si>
  <si>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</si>
  <si>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</si>
  <si>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</si>
  <si>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</si>
  <si>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</si>
  <si>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</si>
  <si>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</si>
  <si>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</si>
  <si>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</si>
  <si>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</si>
  <si>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</si>
  <si>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</si>
  <si>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</si>
  <si>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</si>
  <si>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</si>
  <si>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</si>
  <si>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</si>
  <si>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</si>
  <si>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</si>
  <si>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</si>
  <si>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</si>
  <si>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</si>
  <si>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</si>
  <si>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</si>
  <si>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</si>
  <si>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</si>
  <si>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</si>
  <si>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</si>
  <si>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</si>
  <si>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</si>
  <si>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</si>
  <si>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</si>
  <si>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</si>
  <si>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</si>
  <si>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</si>
  <si>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</si>
  <si>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</si>
  <si>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</si>
  <si>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</si>
  <si>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</si>
  <si>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</si>
  <si>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</si>
  <si>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</si>
  <si>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</si>
  <si>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</si>
  <si>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</si>
  <si>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</si>
  <si>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</si>
  <si>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</si>
  <si>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</si>
  <si>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</si>
  <si>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</si>
  <si>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</si>
  <si>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</si>
  <si>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</si>
  <si>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</si>
  <si>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</si>
  <si>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</si>
  <si>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</si>
  <si>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</si>
  <si>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</si>
  <si>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</si>
  <si>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</si>
  <si>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</si>
  <si>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</si>
  <si>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</si>
  <si>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</si>
  <si>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</si>
  <si>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</si>
  <si>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</si>
  <si>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</si>
  <si>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</si>
  <si>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</si>
  <si>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</si>
  <si>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</si>
  <si>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</si>
  <si>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</si>
  <si>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</si>
  <si>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</si>
  <si>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</si>
  <si>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</si>
  <si>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</si>
  <si>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</si>
  <si>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</si>
  <si>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</si>
  <si>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</si>
  <si>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</si>
  <si>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</si>
  <si>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</si>
  <si>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</si>
  <si>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</si>
  <si>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</si>
  <si>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</si>
  <si>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</si>
  <si>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</si>
  <si>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</si>
  <si>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</si>
  <si>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</si>
  <si>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</si>
  <si>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</si>
  <si>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</si>
  <si>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</si>
  <si>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</si>
  <si>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</si>
  <si>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</si>
  <si>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</si>
  <si>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</si>
  <si>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</si>
  <si>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</si>
  <si>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</si>
  <si>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</si>
  <si>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</si>
  <si>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</si>
  <si>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</si>
  <si>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</si>
  <si>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</si>
  <si>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</si>
  <si>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</si>
  <si>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</si>
  <si>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</si>
  <si>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</si>
  <si>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</si>
  <si>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</si>
  <si>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</si>
  <si>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</si>
  <si>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</si>
  <si>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</si>
  <si>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</si>
  <si>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</si>
  <si>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</si>
  <si>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</si>
  <si>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</si>
  <si>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</si>
  <si>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</si>
  <si>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</si>
  <si>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</si>
  <si>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</si>
  <si>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</si>
  <si>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</si>
  <si>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</si>
  <si>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</si>
  <si>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</si>
  <si>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</si>
  <si>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</si>
  <si>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</si>
  <si>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</si>
  <si>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</si>
  <si>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</si>
  <si>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</si>
  <si>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</si>
  <si>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</si>
  <si>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</si>
  <si>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</si>
  <si>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</si>
  <si>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</si>
  <si>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</si>
  <si>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</si>
  <si>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</si>
  <si>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</si>
  <si>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</si>
  <si>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</si>
  <si>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</si>
  <si>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</si>
  <si>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</si>
  <si>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</si>
  <si>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</si>
  <si>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</si>
  <si>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</si>
  <si>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</si>
  <si>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</si>
  <si>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</si>
  <si>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</si>
  <si>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</si>
  <si>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</si>
  <si>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</si>
  <si>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</si>
  <si>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</si>
  <si>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</si>
  <si>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</si>
  <si>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</si>
  <si>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</si>
  <si>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</si>
  <si>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</si>
  <si>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</si>
  <si>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</si>
  <si>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</si>
  <si>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</si>
  <si>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</si>
  <si>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</si>
  <si>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</si>
  <si>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</si>
  <si>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</si>
  <si>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</si>
  <si>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</si>
  <si>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</si>
  <si>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</si>
  <si>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</si>
  <si>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</si>
  <si>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</si>
  <si>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</si>
  <si>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</si>
  <si>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</si>
  <si>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</si>
  <si>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</si>
  <si>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</si>
  <si>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</si>
  <si>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</si>
  <si>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</si>
  <si>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</si>
  <si>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</si>
  <si>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</si>
  <si>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</si>
  <si>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</si>
  <si>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</si>
  <si>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</si>
  <si>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</si>
  <si>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</si>
  <si>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</si>
  <si>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</si>
  <si>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</si>
  <si>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</si>
  <si>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</si>
  <si>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</si>
  <si>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</si>
  <si>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</si>
  <si>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</si>
  <si>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</si>
  <si>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</si>
  <si>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</si>
  <si>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</si>
  <si>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</si>
  <si>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</si>
  <si>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</si>
  <si>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</si>
  <si>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</si>
  <si>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</si>
  <si>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</si>
  <si>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</si>
  <si>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</si>
  <si>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</si>
  <si>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</si>
  <si>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</si>
  <si>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</si>
  <si>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</si>
  <si>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</si>
  <si>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</si>
  <si>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</si>
  <si>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</si>
  <si>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</si>
  <si>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</si>
  <si>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</si>
  <si>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</si>
  <si>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</si>
  <si>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</si>
  <si>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</si>
  <si>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</si>
  <si>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</si>
  <si>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</si>
  <si>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</si>
  <si>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</si>
  <si>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</si>
  <si>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</si>
  <si>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</si>
  <si>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</si>
  <si>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</si>
  <si>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</si>
  <si>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</si>
  <si>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</si>
  <si>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</si>
  <si>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</si>
  <si>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</si>
  <si>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</si>
  <si>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</si>
  <si>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</si>
  <si>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</si>
  <si>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</si>
  <si>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</si>
  <si>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</si>
  <si>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</si>
  <si>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</si>
  <si>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</si>
  <si>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</si>
  <si>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</si>
  <si>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</si>
  <si>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</si>
  <si>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</si>
  <si>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</si>
  <si>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</si>
  <si>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</si>
  <si>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</si>
  <si>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</si>
  <si>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</si>
  <si>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</si>
  <si>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</si>
  <si>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</si>
  <si>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</si>
  <si>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</si>
  <si>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</si>
  <si>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</si>
  <si>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</si>
  <si>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</si>
  <si>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</si>
  <si>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</si>
  <si>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</si>
  <si>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</si>
  <si>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</si>
  <si>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</si>
  <si>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</si>
  <si>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</si>
  <si>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</si>
  <si>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</si>
  <si>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</si>
  <si>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</si>
  <si>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</si>
  <si>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</si>
  <si>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</si>
  <si>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</si>
  <si>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</si>
  <si>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</si>
  <si>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</si>
  <si>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</si>
  <si>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</si>
  <si>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</si>
  <si>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</si>
  <si>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</si>
  <si>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</si>
  <si>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</si>
  <si>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</si>
  <si>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</si>
  <si>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</si>
  <si>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</si>
  <si>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</si>
  <si>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</si>
  <si>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</si>
  <si>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</si>
  <si>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</si>
  <si>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</si>
  <si>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</si>
  <si>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</si>
  <si>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</si>
  <si>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</si>
  <si>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</si>
  <si>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</si>
  <si>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</si>
  <si>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</si>
  <si>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</si>
  <si>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</si>
  <si>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</si>
  <si>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</si>
  <si>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</si>
  <si>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</si>
  <si>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</si>
  <si>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</si>
  <si>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</si>
  <si>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</si>
  <si>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</si>
  <si>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</si>
  <si>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</si>
  <si>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</si>
  <si>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</si>
  <si>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</si>
  <si>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</si>
  <si>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</si>
  <si>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</si>
  <si>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</si>
  <si>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</si>
  <si>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</si>
  <si>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</si>
  <si>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</si>
  <si>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</si>
  <si>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</si>
  <si>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</si>
  <si>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</si>
  <si>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</si>
  <si>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</si>
  <si>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</si>
  <si>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</si>
  <si>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</si>
  <si>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</si>
  <si>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</si>
  <si>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</si>
  <si>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</si>
  <si>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</si>
  <si>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</si>
  <si>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</si>
  <si>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</si>
  <si>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</si>
  <si>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</si>
  <si>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</si>
  <si>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</si>
  <si>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</si>
  <si>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</si>
  <si>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</si>
  <si>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</si>
  <si>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</si>
  <si>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</si>
  <si>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</si>
  <si>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</si>
  <si>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</si>
  <si>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</si>
  <si>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</si>
  <si>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</si>
  <si>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</si>
  <si>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</si>
  <si>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</si>
  <si>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</si>
  <si>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</si>
  <si>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</si>
  <si>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</si>
  <si>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</si>
  <si>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</si>
  <si>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</si>
  <si>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</si>
  <si>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</si>
  <si>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</si>
  <si>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</si>
  <si>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</si>
  <si>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</si>
  <si>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</si>
  <si>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</si>
  <si>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</si>
  <si>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</si>
  <si>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</si>
  <si>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</si>
  <si>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</si>
  <si>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</si>
  <si>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</si>
  <si>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</si>
  <si>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</si>
  <si>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</si>
  <si>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</si>
  <si>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</si>
  <si>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</si>
  <si>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</si>
  <si>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</si>
  <si>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</si>
  <si>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</si>
  <si>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</si>
  <si>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</si>
  <si>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</si>
  <si>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</si>
  <si>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</si>
  <si>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</si>
  <si>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</si>
  <si>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</si>
  <si>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</si>
  <si>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</si>
  <si>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</si>
  <si>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</si>
  <si>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</si>
  <si>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</si>
  <si>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</si>
  <si>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</si>
  <si>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</si>
  <si>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</si>
  <si>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</si>
  <si>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</si>
  <si>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</si>
  <si>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</si>
  <si>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</si>
  <si>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</si>
  <si>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</si>
  <si>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</si>
  <si>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</si>
  <si>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</si>
  <si>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</si>
  <si>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</si>
  <si>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</si>
  <si>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</si>
  <si>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</si>
  <si>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</si>
  <si>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</si>
  <si>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</si>
  <si>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</si>
  <si>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</si>
  <si>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</si>
  <si>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</si>
  <si>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</si>
  <si>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</si>
  <si>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</si>
  <si>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</si>
  <si>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</si>
  <si>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</si>
  <si>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</si>
  <si>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</si>
  <si>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</si>
  <si>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</si>
  <si>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</si>
  <si>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</si>
  <si>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</si>
  <si>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</si>
  <si>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</si>
  <si>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</si>
  <si>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</si>
  <si>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</si>
  <si>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</si>
  <si>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</si>
  <si>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</si>
  <si>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</si>
  <si>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</si>
  <si>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</si>
  <si>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</si>
  <si>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</si>
  <si>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</si>
  <si>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</si>
  <si>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</si>
  <si>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</si>
  <si>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</si>
  <si>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</si>
  <si>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</si>
  <si>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</si>
  <si>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</si>
  <si>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</si>
  <si>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</si>
  <si>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</si>
  <si>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</si>
  <si>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</si>
  <si>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</si>
  <si>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</si>
  <si>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</si>
  <si>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</si>
  <si>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</si>
  <si>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</si>
  <si>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</si>
  <si>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</si>
  <si>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</si>
  <si>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</si>
  <si>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</si>
  <si>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</si>
  <si>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</si>
  <si>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</si>
  <si>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</si>
  <si>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</si>
  <si>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</si>
  <si>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</si>
  <si>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</si>
  <si>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</si>
  <si>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</si>
  <si>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</si>
  <si>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</si>
  <si>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</si>
  <si>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</si>
  <si>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</si>
  <si>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</si>
  <si>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</si>
  <si>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</si>
  <si>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</si>
  <si>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</si>
  <si>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</si>
  <si>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</si>
  <si>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</si>
  <si>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</si>
  <si>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</si>
  <si>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</si>
  <si>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</si>
  <si>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</si>
  <si>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</si>
  <si>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</si>
  <si>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</si>
  <si>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</si>
  <si>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</si>
  <si>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</si>
  <si>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</si>
  <si>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</si>
  <si>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</si>
  <si>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</si>
  <si>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</si>
  <si>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</si>
  <si>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</si>
  <si>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</si>
  <si>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</si>
  <si>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</si>
  <si>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</si>
  <si>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</si>
  <si>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</si>
  <si>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</si>
  <si>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</si>
  <si>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</si>
  <si>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</si>
  <si>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</si>
  <si>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</si>
  <si>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</si>
  <si>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</si>
  <si>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</si>
  <si>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</si>
  <si>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</si>
  <si>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</si>
  <si>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</si>
  <si>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</si>
  <si>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</si>
  <si>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</si>
  <si>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</si>
  <si>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</si>
  <si>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</si>
  <si>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</si>
  <si>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</si>
  <si>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</si>
  <si>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</si>
  <si>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</si>
  <si>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</si>
  <si>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</si>
  <si>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</si>
  <si>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</si>
  <si>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</si>
  <si>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</si>
  <si>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</si>
  <si>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</si>
  <si>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</si>
  <si>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</si>
  <si>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</si>
  <si>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</si>
  <si>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</si>
  <si>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</si>
  <si>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</si>
  <si>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</si>
  <si>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</si>
  <si>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</si>
  <si>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</si>
  <si>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</si>
  <si>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</si>
  <si>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</si>
  <si>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</si>
  <si>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</si>
  <si>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</si>
  <si>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</si>
  <si>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</si>
  <si>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</si>
  <si>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</si>
  <si>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</si>
  <si>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</si>
  <si>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</si>
  <si>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</si>
  <si>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</si>
  <si>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</si>
  <si>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</si>
  <si>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</si>
  <si>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</si>
  <si>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</si>
  <si>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</si>
  <si>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</si>
  <si>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</si>
  <si>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</si>
  <si>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</si>
  <si>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</si>
  <si>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</si>
  <si>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</si>
  <si>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</si>
  <si>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</si>
  <si>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</si>
  <si>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</si>
  <si>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</si>
  <si>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</si>
  <si>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</si>
  <si>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</si>
  <si>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</si>
  <si>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</si>
  <si>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</si>
  <si>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</si>
  <si>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</si>
  <si>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</si>
  <si>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</si>
  <si>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</si>
  <si>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</si>
  <si>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</si>
  <si>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</si>
  <si>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</si>
  <si>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</si>
  <si>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</si>
  <si>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</si>
  <si>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</si>
  <si>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</si>
  <si>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</si>
  <si>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</si>
  <si>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</si>
  <si>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</si>
  <si>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</si>
  <si>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</si>
  <si>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</si>
  <si>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</si>
  <si>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</si>
  <si>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</si>
  <si>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</si>
  <si>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</si>
  <si>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</si>
  <si>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</si>
  <si>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</si>
  <si>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</si>
  <si>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</si>
  <si>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</si>
  <si>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</si>
  <si>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</si>
  <si>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</si>
  <si>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</si>
  <si>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</si>
  <si>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</si>
  <si>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</si>
  <si>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</si>
  <si>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</si>
  <si>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</si>
  <si>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</si>
  <si>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</si>
  <si>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</si>
  <si>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</si>
  <si>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</si>
  <si>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</si>
  <si>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</si>
  <si>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</si>
  <si>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</si>
  <si>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</si>
  <si>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</si>
  <si>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</si>
  <si>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</si>
  <si>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</si>
  <si>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</si>
  <si>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</si>
  <si>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</si>
  <si>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</si>
  <si>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</si>
  <si>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</si>
  <si>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</si>
  <si>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</si>
  <si>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</si>
  <si>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</si>
  <si>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</si>
  <si>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</si>
  <si>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</si>
  <si>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</si>
  <si>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</si>
  <si>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</si>
  <si>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</si>
  <si>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</si>
  <si>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</si>
  <si>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</si>
  <si>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</si>
  <si>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</si>
  <si>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</si>
  <si>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</si>
  <si>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</si>
  <si>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</si>
  <si>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</si>
  <si>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</si>
  <si>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</si>
  <si>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</si>
  <si>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</si>
  <si>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</si>
  <si>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</si>
  <si>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</si>
  <si>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</si>
  <si>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</si>
  <si>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</si>
  <si>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</si>
  <si>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</si>
  <si>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</si>
  <si>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</si>
  <si>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</si>
  <si>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</si>
  <si>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</si>
  <si>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</si>
  <si>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</si>
  <si>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</si>
  <si>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</si>
  <si>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</si>
  <si>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</si>
  <si>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</si>
  <si>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</si>
  <si>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</si>
  <si>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</si>
  <si>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</si>
  <si>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</si>
  <si>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</si>
  <si>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</si>
  <si>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</si>
  <si>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</si>
  <si>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</si>
  <si>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</si>
  <si>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</si>
  <si>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</si>
  <si>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</si>
  <si>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</si>
  <si>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</si>
  <si>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</si>
  <si>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</si>
  <si>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</si>
  <si>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</si>
  <si>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</si>
  <si>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</si>
  <si>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</si>
  <si>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</si>
  <si>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</si>
  <si>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</si>
  <si>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</si>
  <si>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</si>
  <si>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</si>
  <si>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</si>
  <si>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</si>
  <si>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</si>
  <si>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</si>
  <si>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</si>
  <si>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</si>
  <si>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</si>
  <si>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</si>
  <si>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</si>
  <si>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</si>
  <si>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</si>
  <si>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</si>
  <si>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</si>
  <si>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</si>
  <si>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</si>
  <si>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</si>
  <si>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</si>
  <si>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</si>
  <si>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</si>
  <si>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</si>
  <si>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</si>
  <si>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</si>
  <si>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</si>
  <si>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</si>
  <si>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</si>
  <si>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</si>
  <si>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</si>
  <si>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</si>
  <si>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</si>
  <si>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</si>
  <si>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</si>
  <si>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</si>
  <si>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</si>
  <si>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</si>
  <si>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</si>
  <si>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</si>
  <si>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</si>
  <si>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</si>
  <si>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</si>
  <si>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</si>
  <si>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</si>
  <si>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</si>
  <si>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</si>
  <si>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</si>
  <si>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</si>
  <si>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</si>
  <si>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</si>
  <si>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</si>
  <si>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</si>
  <si>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</si>
  <si>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</si>
  <si>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</si>
  <si>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</si>
  <si>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</si>
  <si>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</si>
  <si>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</si>
  <si>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</si>
  <si>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</si>
  <si>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</si>
  <si>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</si>
  <si>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</si>
  <si>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</si>
  <si>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</si>
  <si>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</si>
  <si>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</si>
  <si>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</si>
  <si>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</si>
  <si>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</si>
  <si>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</si>
  <si>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</si>
  <si>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</si>
  <si>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</si>
  <si>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</si>
  <si>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</si>
  <si>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</si>
  <si>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</si>
  <si>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</si>
  <si>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</si>
  <si>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</si>
  <si>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</si>
  <si>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</si>
  <si>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</si>
  <si>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</si>
  <si>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</si>
  <si>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</si>
  <si>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</si>
  <si>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</si>
  <si>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</si>
  <si>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</si>
  <si>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</si>
  <si>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</si>
  <si>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</si>
  <si>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</si>
  <si>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</si>
  <si>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</si>
  <si>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</si>
  <si>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</si>
  <si>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</si>
  <si>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</si>
  <si>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</si>
  <si>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</si>
  <si>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</si>
  <si>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</si>
  <si>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</si>
  <si>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</si>
  <si>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</si>
  <si>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</si>
  <si>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</si>
  <si>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</si>
  <si>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</si>
  <si>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</si>
  <si>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</si>
  <si>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</si>
  <si>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</si>
  <si>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</si>
  <si>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</si>
  <si>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</si>
  <si>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</si>
  <si>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</si>
  <si>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</si>
  <si>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</si>
  <si>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</si>
  <si>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</si>
  <si>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</si>
  <si>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</si>
  <si>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</si>
  <si>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</si>
  <si>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</si>
  <si>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</si>
  <si>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</si>
  <si>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</si>
  <si>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</si>
  <si>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</si>
  <si>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</si>
  <si>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</si>
  <si>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</si>
  <si>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</si>
  <si>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</si>
  <si>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</si>
  <si>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</si>
  <si>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</si>
  <si>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</si>
  <si>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</si>
  <si>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</si>
  <si>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</si>
  <si>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</si>
  <si>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</si>
  <si>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</si>
  <si>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</si>
  <si>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</si>
  <si>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</si>
  <si>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</si>
  <si>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</si>
  <si>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</si>
  <si>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</si>
  <si>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</si>
  <si>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</si>
  <si>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</si>
  <si>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</si>
  <si>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</si>
  <si>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</si>
  <si>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</si>
  <si>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</si>
  <si>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</si>
  <si>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</si>
  <si>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</si>
  <si>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</si>
  <si>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</si>
  <si>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</si>
  <si>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</si>
  <si>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</si>
  <si>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</si>
  <si>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</si>
  <si>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</si>
  <si>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</si>
  <si>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</si>
  <si>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</si>
  <si>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</si>
  <si>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</si>
  <si>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</si>
  <si>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</si>
  <si>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</si>
  <si>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</si>
  <si>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</si>
  <si>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</si>
  <si>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</si>
  <si>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</si>
  <si>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</si>
  <si>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</si>
  <si>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</si>
  <si>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</si>
  <si>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</si>
  <si>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</si>
  <si>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</si>
  <si>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</si>
  <si>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</si>
  <si>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</si>
  <si>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</si>
  <si>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</si>
  <si>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</si>
  <si>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</si>
  <si>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</si>
  <si>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</si>
  <si>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</si>
  <si>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</si>
  <si>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</si>
  <si>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</si>
  <si>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</si>
  <si>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</si>
  <si>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</si>
  <si>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</si>
  <si>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</si>
  <si>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</si>
  <si>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</si>
  <si>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</si>
  <si>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</si>
  <si>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</si>
  <si>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</si>
  <si>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</si>
  <si>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</si>
  <si>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</si>
  <si>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</si>
  <si>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</si>
  <si>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</si>
  <si>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</si>
  <si>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</si>
  <si>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</si>
  <si>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</si>
  <si>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</si>
  <si>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</si>
  <si>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</si>
  <si>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</si>
  <si>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</si>
  <si>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</si>
  <si>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</si>
  <si>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</si>
  <si>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</si>
  <si>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</si>
  <si>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</si>
  <si>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</si>
  <si>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</si>
  <si>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</si>
  <si>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</si>
  <si>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</si>
  <si>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</si>
  <si>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</si>
  <si>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</si>
  <si>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</si>
  <si>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</si>
  <si>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</si>
  <si>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</si>
  <si>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</si>
  <si>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</si>
  <si>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</si>
  <si>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</si>
  <si>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</si>
  <si>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</si>
  <si>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</si>
  <si>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</si>
  <si>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</si>
  <si>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</si>
  <si>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</si>
  <si>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</si>
  <si>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</si>
  <si>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</si>
  <si>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</si>
  <si>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</si>
  <si>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</si>
  <si>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</si>
  <si>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</si>
  <si>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</si>
  <si>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</si>
  <si>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</si>
  <si>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</si>
  <si>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</si>
  <si>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</si>
  <si>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</si>
  <si>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</si>
  <si>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</si>
  <si>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</si>
  <si>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</si>
  <si>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</si>
  <si>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</si>
  <si>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</si>
  <si>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</si>
  <si>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</si>
  <si>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</si>
  <si>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</si>
  <si>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</si>
  <si>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</si>
  <si>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</si>
  <si>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</si>
  <si>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</si>
  <si>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</si>
  <si>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</si>
  <si>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</si>
  <si>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</si>
  <si>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</si>
  <si>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</si>
  <si>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</si>
  <si>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</si>
  <si>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</si>
  <si>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</si>
  <si>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</si>
  <si>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</si>
  <si>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</si>
  <si>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</si>
  <si>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</si>
  <si>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</si>
  <si>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</si>
  <si>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</si>
  <si>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</si>
  <si>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</si>
  <si>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</si>
  <si>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</si>
  <si>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</si>
  <si>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</si>
  <si>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</si>
  <si>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</si>
  <si>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</si>
  <si>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</si>
  <si>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</si>
  <si>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</si>
  <si>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</si>
  <si>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</si>
  <si>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</si>
  <si>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</si>
  <si>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</si>
  <si>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</si>
  <si>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</si>
  <si>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</si>
  <si>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</si>
  <si>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</si>
  <si>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</si>
  <si>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</si>
  <si>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</si>
  <si>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</si>
  <si>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</si>
  <si>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</si>
  <si>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</si>
  <si>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</si>
  <si>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</si>
  <si>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</si>
  <si>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</si>
  <si>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</si>
  <si>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</si>
  <si>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</si>
  <si>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</si>
  <si>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</si>
  <si>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</si>
  <si>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</si>
  <si>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</si>
  <si>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</si>
  <si>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</si>
  <si>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</si>
  <si>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</si>
  <si>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</si>
  <si>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</si>
  <si>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</si>
  <si>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</si>
  <si>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</si>
  <si>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</si>
  <si>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</si>
  <si>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</si>
  <si>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</si>
  <si>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</si>
  <si>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</si>
  <si>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</si>
  <si>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</si>
  <si>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</si>
  <si>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</si>
  <si>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</si>
  <si>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</si>
  <si>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</si>
  <si>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</si>
  <si>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</si>
  <si>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</si>
  <si>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</si>
  <si>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</si>
  <si>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</si>
  <si>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</si>
  <si>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</si>
  <si>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</si>
  <si>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</si>
  <si>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</si>
  <si>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</si>
  <si>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</si>
  <si>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</si>
  <si>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</si>
  <si>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</si>
  <si>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</si>
  <si>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</si>
  <si>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</si>
  <si>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</si>
  <si>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</si>
  <si>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</si>
  <si>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</si>
  <si>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</si>
  <si>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</si>
  <si>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</si>
  <si>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</si>
  <si>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</si>
  <si>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</si>
  <si>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</si>
  <si>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</si>
  <si>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</si>
  <si>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</si>
  <si>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</si>
  <si>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</si>
  <si>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</si>
  <si>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</si>
  <si>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</si>
  <si>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</si>
  <si>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</si>
  <si>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</si>
  <si>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</si>
  <si>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</si>
  <si>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</si>
  <si>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</si>
  <si>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</si>
  <si>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</si>
  <si>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</si>
  <si>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</si>
  <si>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</si>
  <si>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</si>
  <si>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</si>
  <si>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</si>
  <si>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</si>
  <si>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</si>
  <si>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</si>
  <si>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</si>
  <si>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</si>
  <si>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</si>
  <si>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</si>
  <si>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</si>
  <si>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</si>
  <si>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</si>
  <si>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</si>
  <si>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</si>
  <si>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</si>
  <si>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</si>
  <si>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</si>
  <si>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</si>
  <si>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</si>
  <si>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</si>
  <si>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</si>
  <si>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</si>
  <si>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</si>
  <si>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</si>
  <si>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</si>
  <si>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</si>
  <si>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</si>
  <si>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</si>
  <si>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</si>
  <si>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</si>
  <si>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</si>
  <si>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</si>
  <si>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</si>
  <si>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</si>
  <si>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</si>
  <si>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</si>
  <si>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</si>
  <si>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</si>
  <si>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</si>
  <si>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</si>
  <si>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</si>
  <si>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</si>
  <si>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</si>
  <si>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</si>
  <si>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</si>
  <si>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</si>
  <si>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</si>
  <si>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</si>
  <si>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</si>
  <si>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</si>
  <si>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</si>
  <si>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</si>
  <si>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</si>
  <si>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</si>
  <si>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</si>
  <si>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</si>
  <si>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</si>
  <si>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</si>
  <si>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</si>
  <si>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</si>
  <si>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</si>
  <si>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</si>
  <si>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</si>
  <si>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</si>
  <si>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</si>
  <si>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</si>
  <si>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</si>
  <si>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</si>
  <si>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</si>
  <si>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</si>
  <si>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</si>
  <si>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</si>
  <si>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</si>
  <si>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</si>
  <si>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</si>
  <si>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</si>
  <si>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</si>
  <si>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</si>
  <si>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</si>
  <si>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</si>
  <si>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</si>
  <si>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</si>
  <si>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</si>
  <si>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</si>
  <si>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</si>
  <si>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</si>
  <si>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</si>
  <si>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</si>
  <si>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</si>
  <si>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</si>
  <si>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</si>
  <si>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</si>
  <si>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</si>
  <si>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</si>
  <si>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</si>
  <si>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</si>
  <si>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</si>
  <si>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</si>
  <si>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</si>
  <si>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</si>
  <si>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</si>
  <si>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</si>
  <si>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</si>
  <si>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</si>
  <si>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</si>
  <si>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</si>
  <si>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</si>
  <si>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</si>
  <si>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</si>
  <si>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</si>
  <si>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</si>
  <si>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</si>
  <si>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</si>
  <si>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</si>
  <si>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</si>
  <si>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</si>
  <si>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</si>
  <si>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</si>
  <si>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</si>
  <si>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</si>
  <si>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</si>
  <si>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</si>
  <si>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</si>
  <si>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</si>
  <si>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</si>
  <si>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</si>
  <si>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</si>
  <si>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</si>
  <si>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</si>
  <si>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</si>
  <si>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</si>
  <si>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</si>
  <si>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</si>
  <si>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</si>
  <si>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</si>
  <si>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</si>
  <si>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</si>
  <si>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</si>
  <si>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</si>
  <si>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</si>
  <si>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</si>
  <si>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</si>
  <si>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</si>
  <si>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</si>
  <si>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</si>
  <si>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</si>
  <si>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</si>
  <si>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</si>
  <si>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</si>
  <si>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</si>
  <si>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</si>
  <si>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</si>
  <si>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</si>
  <si>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</si>
  <si>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</si>
  <si>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</si>
  <si>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</si>
  <si>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</si>
  <si>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</si>
  <si>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</si>
  <si>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</si>
  <si>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</si>
  <si>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</si>
  <si>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</si>
  <si>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</si>
  <si>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</si>
  <si>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</si>
  <si>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</si>
  <si>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</si>
  <si>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</si>
  <si>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</si>
  <si>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</si>
  <si>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</si>
  <si>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</si>
  <si>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</si>
  <si>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</si>
  <si>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</si>
  <si>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</si>
  <si>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</si>
  <si>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</si>
  <si>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</si>
  <si>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</si>
  <si>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</si>
  <si>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</si>
  <si>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</si>
  <si>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</si>
  <si>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</si>
  <si>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</si>
  <si>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</si>
  <si>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</si>
  <si>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</si>
  <si>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</si>
  <si>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</si>
  <si>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</si>
  <si>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</si>
  <si>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</si>
  <si>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</si>
  <si>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</si>
  <si>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</si>
  <si>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</si>
  <si>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</si>
  <si>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</si>
  <si>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</si>
  <si>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</si>
  <si>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</si>
  <si>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</si>
  <si>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</si>
  <si>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</si>
  <si>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</si>
  <si>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</si>
  <si>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</si>
  <si>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</si>
  <si>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</si>
  <si>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</si>
  <si>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</si>
  <si>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</si>
  <si>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</si>
  <si>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</si>
  <si>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</si>
  <si>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</si>
  <si>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</si>
  <si>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</si>
  <si>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</si>
  <si>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</si>
  <si>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</si>
  <si>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</si>
  <si>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</si>
  <si>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</si>
  <si>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</si>
  <si>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</si>
  <si>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</si>
  <si>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</si>
  <si>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</si>
  <si>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</si>
  <si>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</si>
  <si>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</si>
  <si>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</si>
  <si>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</si>
  <si>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</si>
  <si>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</si>
  <si>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</si>
  <si>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</si>
  <si>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</si>
  <si>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</si>
  <si>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</si>
  <si>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</si>
  <si>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</si>
  <si>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</si>
  <si>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</si>
  <si>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</si>
  <si>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</si>
  <si>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</si>
  <si>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</si>
  <si>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</si>
  <si>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</si>
  <si>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</si>
  <si>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</si>
  <si>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</si>
  <si>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</si>
  <si>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</si>
  <si>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</si>
  <si>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</si>
  <si>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</si>
  <si>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</si>
  <si>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</si>
  <si>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</si>
  <si>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</si>
  <si>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</si>
  <si>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</si>
  <si>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</si>
  <si>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</si>
  <si>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</si>
  <si>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</si>
  <si>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</si>
  <si>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</si>
  <si>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</si>
  <si>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</si>
  <si>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</si>
  <si>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</si>
  <si>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</si>
  <si>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</si>
  <si>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</si>
  <si>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</si>
  <si>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</si>
  <si>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</si>
  <si>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</si>
  <si>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</si>
  <si>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</si>
  <si>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</si>
  <si>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</si>
  <si>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</si>
  <si>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</si>
  <si>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</si>
  <si>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</si>
  <si>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</si>
  <si>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</si>
  <si>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</si>
  <si>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</si>
  <si>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</si>
  <si>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</si>
  <si>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</si>
  <si>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</si>
  <si>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</si>
  <si>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</si>
  <si>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</si>
  <si>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</si>
  <si>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</si>
  <si>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</si>
  <si>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</si>
  <si>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</si>
  <si>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</si>
  <si>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</si>
  <si>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</si>
  <si>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</si>
  <si>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</si>
  <si>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</si>
  <si>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</si>
  <si>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</si>
  <si>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</si>
  <si>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</si>
  <si>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</si>
  <si>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</si>
  <si>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</si>
  <si>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</si>
  <si>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</si>
  <si>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</si>
  <si>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</si>
  <si>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</si>
  <si>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</si>
  <si>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</si>
  <si>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</si>
  <si>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</si>
  <si>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</si>
  <si>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</si>
  <si>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</si>
  <si>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</si>
  <si>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</si>
  <si>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</si>
  <si>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</si>
  <si>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</si>
  <si>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</si>
  <si>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</si>
  <si>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</si>
  <si>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</si>
  <si>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</si>
  <si>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</si>
  <si>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</si>
  <si>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</si>
  <si>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</si>
  <si>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</si>
  <si>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</si>
  <si>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</si>
  <si>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</si>
  <si>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</si>
  <si>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</si>
  <si>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</si>
  <si>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</si>
  <si>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</si>
  <si>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</si>
  <si>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</si>
  <si>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</si>
  <si>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</si>
  <si>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</si>
  <si>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</si>
  <si>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</si>
  <si>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</si>
  <si>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</si>
  <si>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</si>
  <si>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</si>
  <si>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</si>
  <si>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</si>
  <si>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</si>
  <si>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</si>
  <si>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</si>
  <si>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</si>
  <si>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</si>
  <si>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</si>
  <si>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</si>
  <si>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</si>
  <si>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</si>
  <si>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</si>
  <si>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</si>
  <si>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</si>
  <si>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</si>
  <si>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</si>
  <si>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</si>
  <si>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</si>
  <si>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</si>
  <si>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</si>
  <si>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</si>
  <si>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</si>
  <si>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</si>
  <si>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</si>
  <si>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</si>
  <si>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</si>
  <si>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</si>
  <si>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</si>
  <si>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</si>
  <si>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</si>
  <si>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</si>
  <si>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</si>
  <si>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</si>
  <si>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</si>
  <si>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</si>
  <si>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</si>
  <si>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</si>
  <si>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</si>
  <si>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</si>
  <si>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</si>
  <si>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</si>
  <si>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</si>
  <si>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</si>
  <si>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</si>
  <si>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</si>
  <si>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</si>
  <si>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</si>
  <si>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</si>
  <si>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</si>
  <si>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</si>
  <si>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</si>
  <si>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</si>
  <si>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</si>
  <si>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</si>
  <si>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</si>
  <si>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</si>
  <si>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</si>
  <si>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</si>
  <si>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</si>
  <si>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</si>
  <si>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</si>
  <si>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</si>
  <si>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</si>
  <si>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</si>
  <si>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</si>
  <si>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</si>
  <si>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</si>
  <si>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</si>
  <si>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</si>
  <si>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</si>
  <si>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</si>
  <si>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</si>
  <si>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</si>
  <si>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</si>
  <si>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</si>
  <si>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</si>
  <si>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</si>
  <si>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</si>
  <si>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</si>
  <si>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</si>
  <si>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</si>
  <si>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</si>
  <si>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</si>
  <si>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</si>
  <si>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</si>
  <si>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</si>
  <si>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</si>
  <si>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</si>
  <si>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</si>
  <si>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</si>
  <si>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</si>
  <si>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</si>
  <si>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</si>
  <si>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</si>
  <si>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</si>
  <si>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</si>
  <si>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</si>
  <si>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</si>
  <si>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</si>
  <si>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</si>
  <si>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</si>
  <si>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</si>
  <si>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</si>
  <si>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</si>
  <si>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</si>
  <si>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</si>
  <si>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</si>
  <si>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</si>
  <si>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</si>
  <si>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</si>
  <si>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</si>
  <si>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</si>
  <si>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</si>
  <si>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</si>
  <si>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</si>
  <si>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</si>
  <si>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</si>
  <si>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</si>
  <si>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</si>
  <si>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</si>
  <si>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</si>
  <si>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</si>
  <si>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</si>
  <si>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</si>
  <si>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</si>
  <si>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</si>
  <si>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</si>
  <si>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</si>
  <si>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</si>
  <si>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</si>
  <si>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</si>
  <si>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</si>
  <si>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</si>
  <si>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</si>
  <si>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</si>
  <si>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</si>
  <si>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</si>
  <si>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</si>
  <si>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</si>
  <si>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</si>
  <si>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</si>
  <si>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</si>
  <si>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</si>
  <si>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</si>
  <si>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</si>
  <si>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</si>
  <si>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</si>
  <si>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</si>
  <si>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</si>
  <si>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</si>
  <si>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</si>
  <si>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</si>
  <si>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</si>
  <si>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</si>
  <si>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</si>
  <si>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</si>
  <si>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</si>
  <si>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</si>
  <si>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</si>
  <si>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</si>
  <si>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</si>
  <si>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</si>
  <si>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</si>
  <si>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</si>
  <si>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</si>
  <si>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</si>
  <si>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</si>
  <si>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</si>
  <si>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</si>
  <si>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</si>
  <si>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</si>
  <si>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</si>
  <si>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</si>
  <si>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</si>
  <si>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</si>
  <si>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</si>
  <si>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</si>
  <si>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</si>
  <si>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</si>
  <si>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</si>
  <si>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</si>
  <si>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</si>
  <si>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</si>
  <si>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</si>
  <si>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</si>
  <si>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</si>
  <si>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</si>
  <si>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</si>
  <si>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</si>
  <si>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</si>
  <si>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</si>
  <si>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</si>
  <si>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</si>
  <si>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</si>
  <si>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</si>
  <si>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</si>
  <si>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</si>
  <si>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</si>
  <si>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</si>
  <si>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</si>
  <si>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</si>
  <si>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</si>
  <si>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</si>
  <si>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</si>
  <si>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</si>
  <si>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</si>
  <si>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</si>
  <si>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</si>
  <si>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</si>
  <si>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</si>
  <si>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</si>
  <si>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</si>
  <si>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</si>
  <si>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</si>
  <si>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</si>
  <si>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</si>
  <si>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</si>
  <si>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</si>
  <si>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</si>
  <si>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</si>
  <si>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</si>
  <si>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</si>
  <si>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</si>
  <si>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</si>
  <si>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</si>
  <si>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</si>
  <si>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</si>
  <si>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</si>
  <si>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</si>
  <si>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</si>
  <si>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</si>
  <si>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</si>
  <si>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</si>
  <si>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</si>
  <si>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</si>
  <si>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</si>
  <si>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</si>
  <si>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</si>
  <si>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</si>
  <si>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</si>
  <si>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</si>
  <si>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</si>
  <si>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</si>
  <si>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</si>
  <si>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</si>
  <si>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</si>
  <si>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</si>
  <si>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</si>
  <si>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</si>
  <si>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</si>
  <si>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</si>
  <si>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</si>
  <si>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</si>
  <si>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</si>
  <si>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</si>
  <si>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</si>
  <si>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</si>
  <si>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</si>
  <si>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</si>
  <si>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</si>
  <si>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</si>
  <si>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</si>
  <si>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</si>
  <si>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</si>
  <si>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</si>
  <si>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</si>
  <si>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</si>
  <si>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</si>
  <si>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</si>
  <si>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</si>
  <si>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</si>
  <si>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</si>
  <si>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</si>
  <si>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</si>
  <si>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</si>
  <si>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</si>
  <si>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</si>
  <si>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</si>
  <si>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</si>
  <si>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</si>
  <si>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</si>
  <si>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</si>
  <si>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</si>
  <si>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</si>
  <si>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</si>
  <si>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</si>
  <si>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</si>
  <si>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</si>
  <si>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</si>
  <si>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</si>
  <si>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</si>
  <si>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</si>
  <si>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</si>
  <si>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</si>
  <si>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</si>
  <si>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</si>
  <si>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</si>
  <si>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</si>
  <si>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</si>
  <si>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</si>
  <si>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</si>
  <si>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</si>
  <si>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</si>
  <si>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</si>
  <si>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</si>
  <si>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</si>
  <si>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</si>
  <si>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</si>
  <si>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</si>
  <si>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</si>
  <si>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</si>
  <si>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</si>
  <si>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</si>
  <si>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</si>
  <si>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</si>
  <si>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</si>
  <si>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</si>
  <si>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</si>
  <si>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</si>
  <si>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</si>
  <si>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</si>
  <si>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</si>
  <si>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</si>
  <si>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</si>
  <si>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</si>
  <si>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</si>
  <si>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</si>
  <si>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</si>
  <si>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</si>
  <si>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</si>
  <si>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</si>
  <si>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</si>
  <si>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</si>
  <si>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</si>
  <si>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</si>
  <si>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</si>
  <si>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</si>
  <si>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</si>
  <si>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</si>
  <si>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</si>
  <si>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</si>
  <si>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</si>
  <si>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</si>
  <si>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</si>
  <si>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</si>
  <si>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</si>
  <si>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</si>
  <si>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</si>
  <si>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</si>
  <si>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</si>
  <si>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</si>
  <si>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</si>
  <si>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</si>
  <si>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</si>
  <si>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</si>
  <si>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</si>
  <si>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</si>
  <si>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</si>
  <si>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</si>
  <si>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</si>
  <si>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</si>
  <si>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</si>
  <si>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</si>
  <si>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</si>
  <si>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</si>
  <si>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</si>
  <si>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</si>
  <si>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</si>
  <si>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</si>
  <si>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</si>
  <si>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</si>
  <si>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</si>
  <si>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</si>
  <si>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</si>
  <si>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</si>
  <si>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</si>
  <si>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</si>
  <si>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</si>
  <si>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</si>
  <si>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</si>
  <si>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</si>
  <si>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</si>
  <si>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</si>
  <si>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</si>
  <si>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</si>
  <si>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</si>
  <si>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</si>
  <si>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</si>
  <si>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</si>
  <si>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</si>
  <si>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</si>
  <si>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</si>
  <si>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</si>
  <si>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</si>
  <si>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</si>
  <si>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</si>
  <si>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</si>
  <si>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</si>
  <si>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</si>
  <si>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</si>
  <si>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</si>
  <si>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</si>
  <si>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</si>
  <si>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</si>
  <si>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</si>
  <si>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</si>
  <si>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</si>
  <si>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</si>
  <si>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</si>
  <si>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</si>
  <si>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</si>
  <si>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</si>
  <si>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</si>
  <si>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</si>
  <si>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</si>
  <si>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</si>
  <si>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</si>
  <si>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</si>
  <si>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</si>
  <si>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</si>
  <si>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</si>
  <si>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</si>
  <si>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</si>
  <si>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</si>
  <si>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</si>
  <si>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</si>
  <si>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</si>
  <si>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</si>
  <si>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</si>
  <si>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</si>
  <si>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</si>
  <si>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</si>
  <si>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</si>
  <si>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</si>
  <si>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</si>
  <si>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</si>
  <si>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</si>
  <si>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</si>
  <si>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</si>
  <si>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</si>
  <si>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</si>
  <si>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</si>
  <si>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</si>
  <si>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</si>
  <si>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</si>
  <si>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</si>
  <si>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</si>
  <si>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</si>
  <si>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</si>
  <si>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</si>
  <si>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</si>
  <si>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</si>
  <si>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</si>
  <si>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</si>
  <si>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</si>
  <si>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</si>
  <si>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</si>
  <si>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</si>
  <si>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</si>
  <si>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</si>
  <si>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</si>
  <si>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</si>
  <si>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</si>
  <si>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</si>
  <si>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</si>
  <si>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</si>
  <si>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</si>
  <si>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</si>
  <si>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</si>
  <si>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</si>
  <si>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</si>
  <si>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</si>
  <si>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</si>
  <si>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</si>
  <si>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</si>
  <si>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</si>
  <si>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</si>
  <si>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</si>
  <si>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</si>
  <si>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</si>
  <si>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</si>
  <si>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</si>
  <si>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</si>
  <si>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</si>
  <si>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</si>
  <si>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</si>
  <si>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</si>
  <si>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</si>
  <si>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</si>
  <si>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</si>
  <si>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</si>
  <si>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</si>
  <si>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</si>
  <si>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</si>
  <si>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</si>
  <si>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</si>
  <si>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</si>
  <si>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</si>
  <si>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</si>
  <si>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</si>
  <si>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</si>
  <si>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</si>
  <si>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</si>
  <si>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</si>
  <si>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</si>
  <si>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</si>
  <si>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</si>
  <si>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</si>
  <si>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</si>
  <si>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</si>
  <si>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</si>
  <si>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</si>
  <si>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</si>
  <si>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</si>
  <si>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</si>
  <si>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</si>
  <si>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</si>
  <si>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</si>
  <si>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</si>
  <si>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</si>
  <si>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</si>
  <si>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</si>
  <si>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</si>
  <si>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</si>
  <si>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</si>
  <si>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</si>
  <si>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</si>
  <si>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</si>
  <si>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</si>
  <si>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</si>
  <si>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</si>
  <si>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</si>
  <si>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</si>
  <si>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</si>
  <si>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</si>
  <si>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</si>
  <si>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</si>
  <si>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</si>
  <si>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</si>
  <si>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</si>
  <si>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</si>
  <si>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</si>
  <si>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</si>
  <si>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</si>
  <si>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</si>
  <si>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</si>
  <si>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</si>
  <si>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</si>
  <si>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</si>
  <si>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</si>
  <si>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</si>
  <si>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</si>
  <si>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</si>
  <si>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</si>
  <si>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</si>
  <si>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</si>
  <si>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</si>
  <si>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</si>
  <si>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</si>
  <si>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</si>
  <si>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</si>
  <si>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</si>
  <si>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</si>
  <si>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</si>
  <si>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</si>
  <si>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</si>
  <si>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</si>
  <si>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</si>
  <si>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</si>
  <si>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</si>
  <si>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</si>
  <si>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</si>
  <si>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</si>
  <si>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</si>
  <si>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</si>
  <si>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</si>
  <si>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</si>
  <si>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</si>
  <si>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</si>
  <si>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</si>
  <si>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</si>
  <si>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</si>
  <si>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</si>
  <si>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</si>
  <si>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</si>
  <si>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</si>
  <si>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</si>
  <si>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</si>
  <si>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</si>
  <si>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</si>
  <si>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</si>
  <si>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</si>
  <si>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</si>
  <si>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</si>
  <si>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</si>
  <si>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</si>
  <si>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</si>
  <si>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</si>
  <si>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</si>
  <si>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</si>
  <si>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</si>
  <si>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</si>
  <si>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</si>
  <si>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</si>
  <si>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</si>
  <si>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</si>
  <si>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</si>
  <si>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</si>
  <si>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</si>
  <si>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</si>
  <si>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</si>
  <si>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</si>
  <si>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</si>
  <si>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</si>
  <si>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</si>
  <si>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</si>
  <si>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</si>
  <si>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</si>
  <si>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</si>
  <si>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</si>
  <si>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</si>
  <si>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</si>
  <si>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</si>
  <si>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</si>
  <si>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</si>
  <si>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</si>
  <si>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</si>
  <si>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</si>
  <si>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</si>
  <si>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</si>
  <si>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</si>
  <si>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</si>
  <si>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</si>
  <si>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</si>
  <si>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</si>
  <si>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</si>
  <si>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</si>
  <si>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</si>
  <si>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</si>
  <si>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</si>
  <si>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</si>
  <si>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</si>
  <si>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</si>
  <si>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</si>
  <si>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</si>
  <si>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</si>
  <si>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</si>
  <si>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</si>
  <si>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</si>
  <si>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</si>
  <si>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</si>
  <si>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</si>
  <si>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</si>
  <si>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</si>
  <si>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</si>
  <si>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</si>
  <si>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</si>
  <si>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</si>
  <si>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</si>
  <si>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</si>
  <si>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</si>
  <si>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</si>
  <si>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</si>
  <si>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</si>
  <si>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</si>
  <si>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</si>
  <si>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</si>
  <si>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</si>
  <si>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</si>
  <si>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</si>
  <si>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</si>
  <si>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</si>
  <si>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</si>
  <si>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</si>
  <si>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</si>
  <si>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</si>
  <si>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</si>
  <si>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</si>
  <si>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</si>
  <si>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</si>
  <si>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</si>
  <si>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</si>
  <si>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</si>
  <si>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</si>
  <si>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</si>
  <si>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</si>
  <si>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</si>
  <si>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</si>
  <si>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</si>
  <si>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</si>
  <si>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</si>
  <si>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</si>
  <si>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</si>
  <si>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</si>
  <si>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</si>
  <si>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</si>
  <si>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</si>
  <si>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</si>
  <si>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</si>
  <si>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</si>
  <si>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</si>
  <si>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</si>
  <si>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</si>
  <si>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</si>
  <si>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</si>
  <si>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</si>
  <si>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</si>
  <si>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</si>
  <si>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</si>
  <si>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</si>
  <si>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</si>
  <si>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</si>
  <si>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</si>
  <si>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</si>
  <si>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</si>
  <si>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</si>
  <si>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</si>
  <si>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</si>
  <si>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</si>
  <si>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</si>
  <si>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</si>
  <si>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</si>
  <si>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</si>
  <si>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</si>
  <si>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</si>
  <si>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</si>
  <si>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</si>
  <si>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</si>
  <si>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</si>
  <si>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</si>
  <si>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</si>
  <si>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</si>
  <si>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</si>
  <si>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</si>
  <si>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</si>
  <si>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</si>
  <si>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</si>
  <si>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</si>
  <si>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</si>
  <si>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</si>
  <si>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</si>
  <si>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</si>
  <si>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</si>
  <si>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</si>
  <si>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</si>
  <si>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</si>
  <si>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</si>
  <si>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</si>
  <si>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</si>
  <si>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</si>
  <si>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</si>
  <si>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</si>
  <si>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</si>
  <si>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</si>
  <si>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</si>
  <si>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</si>
  <si>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</si>
  <si>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</si>
  <si>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</si>
  <si>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</si>
  <si>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</si>
  <si>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</si>
  <si>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</si>
  <si>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</si>
  <si>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</si>
  <si>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</si>
  <si>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</si>
  <si>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</si>
  <si>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</si>
  <si>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</si>
  <si>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</si>
  <si>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</si>
  <si>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</si>
  <si>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</si>
  <si>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</si>
  <si>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</si>
  <si>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</si>
  <si>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</si>
  <si>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</si>
  <si>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</si>
  <si>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</si>
  <si>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</si>
  <si>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</si>
  <si>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</si>
  <si>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</si>
  <si>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</si>
  <si>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</si>
  <si>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</si>
  <si>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</si>
  <si>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</si>
  <si>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</si>
  <si>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</si>
  <si>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</si>
  <si>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</si>
  <si>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</si>
  <si>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</si>
  <si>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</si>
  <si>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</si>
  <si>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</si>
  <si>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</si>
  <si>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</si>
  <si>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</si>
  <si>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</si>
  <si>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</si>
  <si>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</si>
  <si>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</si>
  <si>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</si>
  <si>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</si>
  <si>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</si>
  <si>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</si>
  <si>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</si>
  <si>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</si>
  <si>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</si>
  <si>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</si>
  <si>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</si>
  <si>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</si>
  <si>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</si>
  <si>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</si>
  <si>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</si>
  <si>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</si>
  <si>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</si>
  <si>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</si>
  <si>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</si>
  <si>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</si>
  <si>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</si>
  <si>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</si>
  <si>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</si>
  <si>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</si>
  <si>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</si>
  <si>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</si>
  <si>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</si>
  <si>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</si>
  <si>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</si>
  <si>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</si>
  <si>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</si>
  <si>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</si>
  <si>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</si>
  <si>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</si>
  <si>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</si>
  <si>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</si>
  <si>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</si>
  <si>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</si>
  <si>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</si>
  <si>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</si>
  <si>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</si>
  <si>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</si>
  <si>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</si>
  <si>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</si>
  <si>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</si>
  <si>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</si>
  <si>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</si>
  <si>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</si>
  <si>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</si>
  <si>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</si>
  <si>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</si>
  <si>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</si>
  <si>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</si>
  <si>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</si>
  <si>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</si>
  <si>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</si>
  <si>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</si>
  <si>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</si>
  <si>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</si>
  <si>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</si>
  <si>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</si>
  <si>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</si>
  <si>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</si>
  <si>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</si>
  <si>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</si>
  <si>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</si>
  <si>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</si>
  <si>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</si>
  <si>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</si>
  <si>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</si>
  <si>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</si>
  <si>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</si>
  <si>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</si>
  <si>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</si>
  <si>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</si>
  <si>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</si>
  <si>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</si>
  <si>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</si>
  <si>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</si>
  <si>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</si>
  <si>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</si>
  <si>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</si>
  <si>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</si>
  <si>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</si>
  <si>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</si>
  <si>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</si>
  <si>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</si>
  <si>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</si>
  <si>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</si>
  <si>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</si>
  <si>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</si>
  <si>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</si>
  <si>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</si>
  <si>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</si>
  <si>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</si>
  <si>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</si>
  <si>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</si>
  <si>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</si>
  <si>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</si>
  <si>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</si>
  <si>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</si>
  <si>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</si>
  <si>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</si>
  <si>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</si>
  <si>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</si>
  <si>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</si>
  <si>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</si>
  <si>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</si>
  <si>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</si>
  <si>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</si>
  <si>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</si>
  <si>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</si>
  <si>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</si>
  <si>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</si>
  <si>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</si>
  <si>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</si>
  <si>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</si>
  <si>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</si>
  <si>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</si>
  <si>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</si>
  <si>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</si>
  <si>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</si>
  <si>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</si>
  <si>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</si>
  <si>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</si>
  <si>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</si>
  <si>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</si>
  <si>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</si>
  <si>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</si>
  <si>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</si>
  <si>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</si>
  <si>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</si>
  <si>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</si>
  <si>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</si>
  <si>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</si>
  <si>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</si>
  <si>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</si>
  <si>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</si>
  <si>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</si>
  <si>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</si>
  <si>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</si>
  <si>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</si>
  <si>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</si>
  <si>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</si>
  <si>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</si>
  <si>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</si>
  <si>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</si>
  <si>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</si>
  <si>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</si>
  <si>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</si>
  <si>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</si>
  <si>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</si>
  <si>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</si>
  <si>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</si>
  <si>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</si>
  <si>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</si>
  <si>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</si>
  <si>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</si>
  <si>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</si>
  <si>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</si>
  <si>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</si>
  <si>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</si>
  <si>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</si>
  <si>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</si>
  <si>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</si>
  <si>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</si>
  <si>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</si>
  <si>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</si>
  <si>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</si>
  <si>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</si>
  <si>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</si>
  <si>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</si>
  <si>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</si>
  <si>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</si>
  <si>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</si>
  <si>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</si>
  <si>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</si>
  <si>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</si>
  <si>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</si>
  <si>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</si>
  <si>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</si>
  <si>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</si>
  <si>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</si>
  <si>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</si>
  <si>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</si>
  <si>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</si>
  <si>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</si>
  <si>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</si>
  <si>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</si>
  <si>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</si>
  <si>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</si>
  <si>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</si>
  <si>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</si>
  <si>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</si>
  <si>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</si>
  <si>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</si>
  <si>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</si>
  <si>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</si>
  <si>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</si>
  <si>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</si>
  <si>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</si>
  <si>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</si>
  <si>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</si>
  <si>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</si>
  <si>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</si>
  <si>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</si>
  <si>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</si>
  <si>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</si>
  <si>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</si>
  <si>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</si>
  <si>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</si>
  <si>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</si>
  <si>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</si>
  <si>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</si>
  <si>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</si>
  <si>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</si>
  <si>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</si>
  <si>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</si>
  <si>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</si>
  <si>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</si>
  <si>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</si>
  <si>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</si>
  <si>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</si>
  <si>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</si>
  <si>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</si>
  <si>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</si>
  <si>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</si>
  <si>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</si>
  <si>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</si>
  <si>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</si>
  <si>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</si>
  <si>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</si>
  <si>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</si>
  <si>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</si>
  <si>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</si>
  <si>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</si>
  <si>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</si>
  <si>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</si>
  <si>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</si>
  <si>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</si>
  <si>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</si>
  <si>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</si>
  <si>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</si>
  <si>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</si>
  <si>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</si>
  <si>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</si>
  <si>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</si>
  <si>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</si>
  <si>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</si>
  <si>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</si>
  <si>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</si>
  <si>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</si>
  <si>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</si>
  <si>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</si>
  <si>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</si>
  <si>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</si>
  <si>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</si>
  <si>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</si>
  <si>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</si>
  <si>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</si>
  <si>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</si>
  <si>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</si>
  <si>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</si>
  <si>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</si>
  <si>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</si>
  <si>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</si>
  <si>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</si>
  <si>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</si>
  <si>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</si>
  <si>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</si>
  <si>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</si>
  <si>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</si>
  <si>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</si>
  <si>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</si>
  <si>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</si>
  <si>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</si>
  <si>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</si>
  <si>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</si>
  <si>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</si>
  <si>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</si>
  <si>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</si>
  <si>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</si>
  <si>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</si>
  <si>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</si>
  <si>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</si>
  <si>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</si>
  <si>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</si>
  <si>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</si>
  <si>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</si>
  <si>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</si>
  <si>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</si>
  <si>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</si>
  <si>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</si>
  <si>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</si>
  <si>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</si>
  <si>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</si>
  <si>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</si>
  <si>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</si>
  <si>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</si>
  <si>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</si>
  <si>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</si>
  <si>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</si>
  <si>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</si>
  <si>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</si>
  <si>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</si>
  <si>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</si>
  <si>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</si>
  <si>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</si>
  <si>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</si>
  <si>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</si>
  <si>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</si>
  <si>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</si>
  <si>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</si>
  <si>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</si>
  <si>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</si>
  <si>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</si>
  <si>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</si>
  <si>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</si>
  <si>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</si>
  <si>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</si>
  <si>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</si>
  <si>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</si>
  <si>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</si>
  <si>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</si>
  <si>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</si>
  <si>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</si>
  <si>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</si>
  <si>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</si>
  <si>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</si>
  <si>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</si>
  <si>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</si>
  <si>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</si>
  <si>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</si>
  <si>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</si>
  <si>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</si>
  <si>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</si>
  <si>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</si>
  <si>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</si>
  <si>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</si>
  <si>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</si>
  <si>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</si>
  <si>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</si>
  <si>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</si>
  <si>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</si>
  <si>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</si>
  <si>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</si>
  <si>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</si>
  <si>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</si>
  <si>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</si>
  <si>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</si>
  <si>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</si>
  <si>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</si>
  <si>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</si>
  <si>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</si>
  <si>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</si>
  <si>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</si>
  <si>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</si>
  <si>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</si>
  <si>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</si>
  <si>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</si>
  <si>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</si>
  <si>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</si>
  <si>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</si>
  <si>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</si>
  <si>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</si>
  <si>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</si>
  <si>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</si>
  <si>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</si>
  <si>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</si>
  <si>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</si>
  <si>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</si>
  <si>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</si>
  <si>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</si>
  <si>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</si>
  <si>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</si>
  <si>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</si>
  <si>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</si>
  <si>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</si>
  <si>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</si>
  <si>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</si>
  <si>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</si>
  <si>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</si>
  <si>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</si>
  <si>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</si>
  <si>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</si>
  <si>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</si>
  <si>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</si>
  <si>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</si>
  <si>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</si>
  <si>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</si>
  <si>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</si>
  <si>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</si>
  <si>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</si>
  <si>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</si>
  <si>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</si>
  <si>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</si>
  <si>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</si>
  <si>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</si>
  <si>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</si>
  <si>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</si>
  <si>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</si>
  <si>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</si>
  <si>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</si>
  <si>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</si>
  <si>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</si>
  <si>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</si>
  <si>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</si>
  <si>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</si>
  <si>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</si>
  <si>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</si>
  <si>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</si>
  <si>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</si>
  <si>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</si>
  <si>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</si>
  <si>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</si>
  <si>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</si>
  <si>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</si>
  <si>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</si>
  <si>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</si>
  <si>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</si>
  <si>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</si>
  <si>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</si>
  <si>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</si>
  <si>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</si>
  <si>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</si>
  <si>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</si>
  <si>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</si>
  <si>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</si>
  <si>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</si>
  <si>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</si>
  <si>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</si>
  <si>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</si>
  <si>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</si>
  <si>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</si>
  <si>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</si>
  <si>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</si>
  <si>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</si>
  <si>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</si>
  <si>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</si>
  <si>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</si>
  <si>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</si>
  <si>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</si>
  <si>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</si>
  <si>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</si>
  <si>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</si>
  <si>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</si>
  <si>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</si>
  <si>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</si>
  <si>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</si>
  <si>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</si>
  <si>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</si>
  <si>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</si>
  <si>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</si>
  <si>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</si>
  <si>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</si>
  <si>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</si>
  <si>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</si>
  <si>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</si>
  <si>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</si>
  <si>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</si>
  <si>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</si>
  <si>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</si>
  <si>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</si>
  <si>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</si>
  <si>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</si>
  <si>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</si>
  <si>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</si>
  <si>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</si>
  <si>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</si>
  <si>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</si>
  <si>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</si>
  <si>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</si>
  <si>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</si>
  <si>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</si>
  <si>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</si>
  <si>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</si>
  <si>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</si>
  <si>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</si>
  <si>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</si>
  <si>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</si>
  <si>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</si>
  <si>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</si>
  <si>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</si>
  <si>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</si>
  <si>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</si>
  <si>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</si>
  <si>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</si>
  <si>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</si>
  <si>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</si>
  <si>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</si>
  <si>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</si>
  <si>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</si>
  <si>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</si>
  <si>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</si>
  <si>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</si>
  <si>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</si>
  <si>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</si>
  <si>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</si>
  <si>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</si>
  <si>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</si>
  <si>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</si>
  <si>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</si>
  <si>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</si>
  <si>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</si>
  <si>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</si>
  <si>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</si>
  <si>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</si>
  <si>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</si>
  <si>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</si>
  <si>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</si>
  <si>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</si>
  <si>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</si>
  <si>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</si>
  <si>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</si>
  <si>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</si>
  <si>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</si>
  <si>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</si>
  <si>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</si>
  <si>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</si>
  <si>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</si>
  <si>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</si>
  <si>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</si>
  <si>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</si>
  <si>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</si>
  <si>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</si>
  <si>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</si>
  <si>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</si>
  <si>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</si>
  <si>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</si>
  <si>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</si>
  <si>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</si>
  <si>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</si>
  <si>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</si>
  <si>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</si>
  <si>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</si>
  <si>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</si>
  <si>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</si>
  <si>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</si>
  <si>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</si>
  <si>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</si>
  <si>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</si>
  <si>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</si>
  <si>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</si>
  <si>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</si>
  <si>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</si>
  <si>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</si>
  <si>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</si>
  <si>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</si>
  <si>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</si>
  <si>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</si>
  <si>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</si>
  <si>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</si>
  <si>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</si>
  <si>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</si>
  <si>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</si>
  <si>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</si>
  <si>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</si>
  <si>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</si>
  <si>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</si>
  <si>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</si>
  <si>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</si>
  <si>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</si>
  <si>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</si>
  <si>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</si>
  <si>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</si>
  <si>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</si>
  <si>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</si>
  <si>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</si>
  <si>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</si>
  <si>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</si>
  <si>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</si>
  <si>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</si>
  <si>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</si>
  <si>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</si>
  <si>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</si>
  <si>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</si>
  <si>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</si>
  <si>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</si>
  <si>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</si>
  <si>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</si>
  <si>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</si>
  <si>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</si>
  <si>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</si>
  <si>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</si>
  <si>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</si>
  <si>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</si>
  <si>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</si>
  <si>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</si>
  <si>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</si>
  <si>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</si>
  <si>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</si>
  <si>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</si>
  <si>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</si>
  <si>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</si>
  <si>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</si>
  <si>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</si>
  <si>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</si>
  <si>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</si>
  <si>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</si>
  <si>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</si>
  <si>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</si>
  <si>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</si>
  <si>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</si>
  <si>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</si>
  <si>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</si>
  <si>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</si>
  <si>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</si>
  <si>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</si>
  <si>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</si>
  <si>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</si>
  <si>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</si>
  <si>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</si>
  <si>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</si>
  <si>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</si>
  <si>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</si>
  <si>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</si>
  <si>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</si>
  <si>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</si>
  <si>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</si>
  <si>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</si>
  <si>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</si>
  <si>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</si>
  <si>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</si>
  <si>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</si>
  <si>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</si>
  <si>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</si>
  <si>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</si>
  <si>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</si>
  <si>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</si>
  <si>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</si>
  <si>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</si>
  <si>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</si>
  <si>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</si>
  <si>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</si>
  <si>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</si>
  <si>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</si>
  <si>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</si>
  <si>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</si>
  <si>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</si>
  <si>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</si>
  <si>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</si>
  <si>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</si>
  <si>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</si>
  <si>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</si>
  <si>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</si>
  <si>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</si>
  <si>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</si>
  <si>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</si>
  <si>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</si>
  <si>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</si>
  <si>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</si>
  <si>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</si>
  <si>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</si>
  <si>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</si>
  <si>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</si>
  <si>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</si>
  <si>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</si>
  <si>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</si>
  <si>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</si>
  <si>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</si>
  <si>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</si>
  <si>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</si>
  <si>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</si>
  <si>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</si>
  <si>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</si>
  <si>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</si>
  <si>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</si>
  <si>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</si>
  <si>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</si>
  <si>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</si>
  <si>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</si>
  <si>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</si>
  <si>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</si>
  <si>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</si>
  <si>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</si>
  <si>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</si>
  <si>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</si>
  <si>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</si>
  <si>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</si>
  <si>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</si>
  <si>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</si>
  <si>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</si>
  <si>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</si>
  <si>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</si>
  <si>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</si>
  <si>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</si>
  <si>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</si>
  <si>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</si>
  <si>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</si>
  <si>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</si>
  <si>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</si>
  <si>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</si>
  <si>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</si>
  <si>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</si>
  <si>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</si>
  <si>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</si>
  <si>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</si>
  <si>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</si>
  <si>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</si>
  <si>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</si>
  <si>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</si>
  <si>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</si>
  <si>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</si>
  <si>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</si>
  <si>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</si>
  <si>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</si>
  <si>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</si>
  <si>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</si>
  <si>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</si>
  <si>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</si>
  <si>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</si>
  <si>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</si>
  <si>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</si>
  <si>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</si>
  <si>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</si>
  <si>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</si>
  <si>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</si>
  <si>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</si>
  <si>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</si>
  <si>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</si>
  <si>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</si>
  <si>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</si>
  <si>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</si>
  <si>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</si>
  <si>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</si>
  <si>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</si>
  <si>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</si>
  <si>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</si>
  <si>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</si>
  <si>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</si>
  <si>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</si>
  <si>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</si>
  <si>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</si>
  <si>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</si>
  <si>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</si>
  <si>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</si>
  <si>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</si>
  <si>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</si>
  <si>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</si>
  <si>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</si>
  <si>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</si>
  <si>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</si>
  <si>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</si>
  <si>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</si>
  <si>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</si>
  <si>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</si>
  <si>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</si>
  <si>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</si>
  <si>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</si>
  <si>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</si>
  <si>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</si>
  <si>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</si>
  <si>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</si>
  <si>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</si>
  <si>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</si>
  <si>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</si>
  <si>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</si>
  <si>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</si>
  <si>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</si>
  <si>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</si>
  <si>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</si>
  <si>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</si>
  <si>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</si>
  <si>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</si>
  <si>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</si>
  <si>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</si>
  <si>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</si>
  <si>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</si>
  <si>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</si>
  <si>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</si>
  <si>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</si>
  <si>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</si>
  <si>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</si>
  <si>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</si>
  <si>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</si>
  <si>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</si>
  <si>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</si>
  <si>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</si>
  <si>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</si>
  <si>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</si>
  <si>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</si>
  <si>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</si>
  <si>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</si>
  <si>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</si>
  <si>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</si>
  <si>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</si>
  <si>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</si>
  <si>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</si>
  <si>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</si>
  <si>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</si>
  <si>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</si>
  <si>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</si>
  <si>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</si>
  <si>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</si>
  <si>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</si>
  <si>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</si>
  <si>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</si>
  <si>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</si>
  <si>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</si>
  <si>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</si>
  <si>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</si>
  <si>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</si>
  <si>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</si>
  <si>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</si>
  <si>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</si>
  <si>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</si>
  <si>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</si>
  <si>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</si>
  <si>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</si>
  <si>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</si>
  <si>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</si>
  <si>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</si>
  <si>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</si>
  <si>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</si>
  <si>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</si>
  <si>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</si>
  <si>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</si>
  <si>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</si>
  <si>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</si>
  <si>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</si>
  <si>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</si>
  <si>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</si>
  <si>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</si>
  <si>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</si>
  <si>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</si>
  <si>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</si>
  <si>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</si>
  <si>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</si>
  <si>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</si>
  <si>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</si>
  <si>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</si>
  <si>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</si>
  <si>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</si>
  <si>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</si>
  <si>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</si>
  <si>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</si>
  <si>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</si>
  <si>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</si>
  <si>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</si>
  <si>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</si>
  <si>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</si>
  <si>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</si>
  <si>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</si>
  <si>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</si>
  <si>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</si>
  <si>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</si>
  <si>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</si>
  <si>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</si>
  <si>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</si>
  <si>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</si>
  <si>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</si>
  <si>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</si>
  <si>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</si>
  <si>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</si>
  <si>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</si>
  <si>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</si>
  <si>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</si>
  <si>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</si>
  <si>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</si>
  <si>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</si>
  <si>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</si>
  <si>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</si>
  <si>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</si>
  <si>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</si>
  <si>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</si>
  <si>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</si>
  <si>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</si>
  <si>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</si>
  <si>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</si>
  <si>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</si>
  <si>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</si>
  <si>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</si>
  <si>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</si>
  <si>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</si>
  <si>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</si>
  <si>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</si>
  <si>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</si>
  <si>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</si>
  <si>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</si>
  <si>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</si>
  <si>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</si>
  <si>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</si>
  <si>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</si>
  <si>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</si>
  <si>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</si>
  <si>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</si>
  <si>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</si>
  <si>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</si>
  <si>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</si>
  <si>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</si>
  <si>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</si>
  <si>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</si>
  <si>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</si>
  <si>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</si>
  <si>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</si>
  <si>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</si>
  <si>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</si>
  <si>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</si>
  <si>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</si>
  <si>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</si>
  <si>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</si>
  <si>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</si>
  <si>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</si>
  <si>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</si>
  <si>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</si>
  <si>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</si>
  <si>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</si>
  <si>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</si>
  <si>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</si>
  <si>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</si>
  <si>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</si>
  <si>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</si>
  <si>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</si>
  <si>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</si>
  <si>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</si>
  <si>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</si>
  <si>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</si>
  <si>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</si>
  <si>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</si>
  <si>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</si>
  <si>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</si>
  <si>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</si>
  <si>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</si>
  <si>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</si>
  <si>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</si>
  <si>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</si>
  <si>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</si>
  <si>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</si>
  <si>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</si>
  <si>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</si>
  <si>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</si>
  <si>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</si>
  <si>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</si>
  <si>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</si>
  <si>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</si>
  <si>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</si>
  <si>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</si>
  <si>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</si>
  <si>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</si>
  <si>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</si>
  <si>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</si>
  <si>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</si>
  <si>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</si>
  <si>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</si>
  <si>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</si>
  <si>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</si>
  <si>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</si>
  <si>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</si>
  <si>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</si>
  <si>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</si>
  <si>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</si>
  <si>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</si>
  <si>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</si>
  <si>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</si>
  <si>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</si>
  <si>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</si>
  <si>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</si>
  <si>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</si>
  <si>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</si>
  <si>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</si>
  <si>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</si>
  <si>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</si>
  <si>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</si>
  <si>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</si>
  <si>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</si>
  <si>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</si>
  <si>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</si>
  <si>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</si>
  <si>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</si>
  <si>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</si>
  <si>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</si>
  <si>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</si>
  <si>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</si>
  <si>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</si>
  <si>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</si>
  <si>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</si>
  <si>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</si>
  <si>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</si>
  <si>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</si>
  <si>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</si>
  <si>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</si>
  <si>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</si>
  <si>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</si>
  <si>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</si>
  <si>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</si>
  <si>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</si>
  <si>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</si>
  <si>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</si>
  <si>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</si>
  <si>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</si>
  <si>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</si>
  <si>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</si>
  <si>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</si>
  <si>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</si>
  <si>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</si>
  <si>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</si>
  <si>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</si>
  <si>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</si>
  <si>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</si>
  <si>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</si>
  <si>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</si>
  <si>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</si>
  <si>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</si>
  <si>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</si>
  <si>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</si>
  <si>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</si>
  <si>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</si>
  <si>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</si>
  <si>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</si>
  <si>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</si>
  <si>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</si>
  <si>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</si>
  <si>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</si>
  <si>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</si>
  <si>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</si>
  <si>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</si>
  <si>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</si>
  <si>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</si>
  <si>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</si>
  <si>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</si>
  <si>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</si>
  <si>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</si>
  <si>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</si>
  <si>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</si>
  <si>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</si>
  <si>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</si>
  <si>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</si>
  <si>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</si>
  <si>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</si>
  <si>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</si>
  <si>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</si>
  <si>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</si>
  <si>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</si>
  <si>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</si>
  <si>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</si>
  <si>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</si>
  <si>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</si>
  <si>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</si>
  <si>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</si>
  <si>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</si>
  <si>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</si>
  <si>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</si>
  <si>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</si>
  <si>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</si>
  <si>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</si>
  <si>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</si>
  <si>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</si>
  <si>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</si>
  <si>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</si>
  <si>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</si>
  <si>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</si>
  <si>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</si>
  <si>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</si>
  <si>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</si>
  <si>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</si>
  <si>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</si>
  <si>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</si>
  <si>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</si>
  <si>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</si>
  <si>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</si>
  <si>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</si>
  <si>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</si>
  <si>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</si>
  <si>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</si>
  <si>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</si>
  <si>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</si>
  <si>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</si>
  <si>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</si>
  <si>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</si>
  <si>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</si>
  <si>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</si>
  <si>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</si>
  <si>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</si>
  <si>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</si>
  <si>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</si>
  <si>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</si>
  <si>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</si>
  <si>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</si>
  <si>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</si>
  <si>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</si>
  <si>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</si>
  <si>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</si>
  <si>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</si>
  <si>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</si>
  <si>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</si>
  <si>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</si>
  <si>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</si>
  <si>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</si>
  <si>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</si>
  <si>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</si>
  <si>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</si>
  <si>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</si>
  <si>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</si>
  <si>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</si>
  <si>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</si>
  <si>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</si>
  <si>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</si>
  <si>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</si>
  <si>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</si>
  <si>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</si>
  <si>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</si>
  <si>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</si>
  <si>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</si>
  <si>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</si>
  <si>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</si>
  <si>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</si>
  <si>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</si>
  <si>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</si>
  <si>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</si>
  <si>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</si>
  <si>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</si>
  <si>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</si>
  <si>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</si>
  <si>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</si>
  <si>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</si>
  <si>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</si>
  <si>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</si>
  <si>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</si>
  <si>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</si>
  <si>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</si>
  <si>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</si>
  <si>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</si>
  <si>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</si>
  <si>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</si>
  <si>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</si>
  <si>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</si>
  <si>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</si>
  <si>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</si>
  <si>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</si>
  <si>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</si>
  <si>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</si>
  <si>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</si>
  <si>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</si>
  <si>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</si>
  <si>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</si>
  <si>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</si>
  <si>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</si>
  <si>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</si>
  <si>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</si>
  <si>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</si>
  <si>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</si>
  <si>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</si>
  <si>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</si>
  <si>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</si>
  <si>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</si>
  <si>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</si>
  <si>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</si>
  <si>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</si>
  <si>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</si>
  <si>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</si>
  <si>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</si>
  <si>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</si>
  <si>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</si>
  <si>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</si>
  <si>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</si>
  <si>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</si>
  <si>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</si>
  <si>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</si>
  <si>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</si>
  <si>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</si>
  <si>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</si>
  <si>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</si>
  <si>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</si>
  <si>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</si>
  <si>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</si>
  <si>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</si>
  <si>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</si>
  <si>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</si>
  <si>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</si>
  <si>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</si>
  <si>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</si>
  <si>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</si>
  <si>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</si>
  <si>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</si>
  <si>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</si>
  <si>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</si>
  <si>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</si>
  <si>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</si>
  <si>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</si>
  <si>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</si>
  <si>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</si>
  <si>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</si>
  <si>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</si>
  <si>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</si>
  <si>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</si>
  <si>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</si>
  <si>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</si>
  <si>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</si>
  <si>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</si>
  <si>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</si>
  <si>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</si>
  <si>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</si>
  <si>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</si>
  <si>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</si>
  <si>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</si>
  <si>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</si>
  <si>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</si>
  <si>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</si>
  <si>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</si>
  <si>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</si>
  <si>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</si>
  <si>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</si>
  <si>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</si>
  <si>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</si>
  <si>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</si>
  <si>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</si>
  <si>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</si>
  <si>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</si>
  <si>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</si>
  <si>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</si>
  <si>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</si>
  <si>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</si>
  <si>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</si>
  <si>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</si>
  <si>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</si>
  <si>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</si>
  <si>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</si>
  <si>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</si>
  <si>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</si>
  <si>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</si>
  <si>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</si>
  <si>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</si>
  <si>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</si>
  <si>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</si>
  <si>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</si>
  <si>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</si>
  <si>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</si>
  <si>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</si>
  <si>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</si>
  <si>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</si>
  <si>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</si>
  <si>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</si>
  <si>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</si>
  <si>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</si>
  <si>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</si>
  <si>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</si>
  <si>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</si>
  <si>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</si>
  <si>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</si>
  <si>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</si>
  <si>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</si>
  <si>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</si>
  <si>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</si>
  <si>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</si>
  <si>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</si>
  <si>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</si>
  <si>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</si>
  <si>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</si>
  <si>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</si>
  <si>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</si>
  <si>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</si>
  <si>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</si>
  <si>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</si>
  <si>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</si>
  <si>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</si>
  <si>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</si>
  <si>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</si>
  <si>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</si>
  <si>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</si>
  <si>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</si>
  <si>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</si>
  <si>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</si>
  <si>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</si>
  <si>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</si>
  <si>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</si>
  <si>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</si>
  <si>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</si>
  <si>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</si>
  <si>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</si>
  <si>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</si>
  <si>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</si>
  <si>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</si>
  <si>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</si>
  <si>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</si>
  <si>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</si>
  <si>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</si>
  <si>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</si>
  <si>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</si>
  <si>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</si>
  <si>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</si>
  <si>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</si>
  <si>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</si>
  <si>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</si>
  <si>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</si>
  <si>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</si>
  <si>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</si>
  <si>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</si>
  <si>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</si>
  <si>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</si>
  <si>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</si>
  <si>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</si>
  <si>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</si>
  <si>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</si>
  <si>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</si>
  <si>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</si>
  <si>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</si>
  <si>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</si>
  <si>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</si>
  <si>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</si>
  <si>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</si>
  <si>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</si>
  <si>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</si>
  <si>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</si>
  <si>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</si>
  <si>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</si>
  <si>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</si>
  <si>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</si>
  <si>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</si>
  <si>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</si>
  <si>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</si>
  <si>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</si>
  <si>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</si>
  <si>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</si>
  <si>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</si>
  <si>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</si>
  <si>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</si>
  <si>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</si>
  <si>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</si>
  <si>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</si>
  <si>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</si>
  <si>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</si>
  <si>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</si>
  <si>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</si>
  <si>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</si>
  <si>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</si>
  <si>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</si>
  <si>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</si>
  <si>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</si>
  <si>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</si>
  <si>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</si>
  <si>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</si>
  <si>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</si>
  <si>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</si>
  <si>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</si>
  <si>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</si>
  <si>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</si>
  <si>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</si>
  <si>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</si>
  <si>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</si>
  <si>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</si>
  <si>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</si>
  <si>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</si>
  <si>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</si>
  <si>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</si>
  <si>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</si>
  <si>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</si>
  <si>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</si>
  <si>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</si>
  <si>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</si>
  <si>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</si>
  <si>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</si>
  <si>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</si>
  <si>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</si>
  <si>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</si>
  <si>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</si>
  <si>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</si>
  <si>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</si>
  <si>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</si>
  <si>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</si>
  <si>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</si>
  <si>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</si>
  <si>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</si>
  <si>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</si>
  <si>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</si>
  <si>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</si>
  <si>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</si>
  <si>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</si>
  <si>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</si>
  <si>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</si>
  <si>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</si>
  <si>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</si>
  <si>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</si>
  <si>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</si>
  <si>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</si>
  <si>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</si>
  <si>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</si>
  <si>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</si>
  <si>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</si>
  <si>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</si>
  <si>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</si>
  <si>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</si>
  <si>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</si>
  <si>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</si>
  <si>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</si>
  <si>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</si>
  <si>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</si>
  <si>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</si>
  <si>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</si>
  <si>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</si>
  <si>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</si>
  <si>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</si>
  <si>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</si>
  <si>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</si>
  <si>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</si>
  <si>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</si>
  <si>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</si>
  <si>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</si>
  <si>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</si>
  <si>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</si>
  <si>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</si>
  <si>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</si>
  <si>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</si>
  <si>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</si>
  <si>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</si>
  <si>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</si>
  <si>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</si>
  <si>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</si>
  <si>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</si>
  <si>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</si>
  <si>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</si>
  <si>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</si>
  <si>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</si>
  <si>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</si>
  <si>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</si>
  <si>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</si>
  <si>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</si>
  <si>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</si>
  <si>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</si>
  <si>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</si>
  <si>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</si>
  <si>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</si>
  <si>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</si>
  <si>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</si>
  <si>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</si>
  <si>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</si>
  <si>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</si>
  <si>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</si>
  <si>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</si>
  <si>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</si>
  <si>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</si>
  <si>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</si>
  <si>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</si>
  <si>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</si>
  <si>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</si>
  <si>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</si>
  <si>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</si>
  <si>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</si>
  <si>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</si>
  <si>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</si>
  <si>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</si>
  <si>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</si>
  <si>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</si>
  <si>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</si>
  <si>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</si>
  <si>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</si>
  <si>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</si>
  <si>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</si>
  <si>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</si>
  <si>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</si>
  <si>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</si>
  <si>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</si>
  <si>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</si>
  <si>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</si>
  <si>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</si>
  <si>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</si>
  <si>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</si>
  <si>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</si>
  <si>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</si>
  <si>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</si>
  <si>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</si>
  <si>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</si>
  <si>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</si>
  <si>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</si>
  <si>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</si>
  <si>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</si>
  <si>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</si>
  <si>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</si>
  <si>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</si>
  <si>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</si>
  <si>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</si>
  <si>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</si>
  <si>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</si>
  <si>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</si>
  <si>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</si>
  <si>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</si>
  <si>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</si>
  <si>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</si>
  <si>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</si>
  <si>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</si>
  <si>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</si>
  <si>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</si>
  <si>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</si>
  <si>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</si>
  <si>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</si>
  <si>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</si>
  <si>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</si>
  <si>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</si>
  <si>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</si>
  <si>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</si>
  <si>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</si>
  <si>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</si>
  <si>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</si>
  <si>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</si>
  <si>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</si>
  <si>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</si>
  <si>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</si>
  <si>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</si>
  <si>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</si>
  <si>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</si>
  <si>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</si>
  <si>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</si>
  <si>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</si>
  <si>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</si>
  <si>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</si>
  <si>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</si>
  <si>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</si>
  <si>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</si>
  <si>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</si>
  <si>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</si>
  <si>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</si>
  <si>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</si>
  <si>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</si>
  <si>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</si>
  <si>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</si>
  <si>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</si>
  <si>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</si>
  <si>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</si>
  <si>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</si>
  <si>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</si>
  <si>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</si>
  <si>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</si>
  <si>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</si>
  <si>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</si>
  <si>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</si>
  <si>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</si>
  <si>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</si>
  <si>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</si>
  <si>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</si>
  <si>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</si>
  <si>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</si>
  <si>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</si>
  <si>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</si>
  <si>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</si>
  <si>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</si>
  <si>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</si>
  <si>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</si>
  <si>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</si>
  <si>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</si>
  <si>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</si>
  <si>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</si>
  <si>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</si>
  <si>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</si>
  <si>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</si>
  <si>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</si>
  <si>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</si>
  <si>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</si>
  <si>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</si>
  <si>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</si>
  <si>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</si>
  <si>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</si>
  <si>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</si>
  <si>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</si>
  <si>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</si>
  <si>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</si>
  <si>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</si>
  <si>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</si>
  <si>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</si>
  <si>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</si>
  <si>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</si>
  <si>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</si>
  <si>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</si>
  <si>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</si>
  <si>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</si>
  <si>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</si>
  <si>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</si>
  <si>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</si>
  <si>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</si>
  <si>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</si>
  <si>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</si>
  <si>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</si>
  <si>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</si>
  <si>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</si>
  <si>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</si>
  <si>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</si>
  <si>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</si>
  <si>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</si>
  <si>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</si>
  <si>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</si>
  <si>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</si>
  <si>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</si>
  <si>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</si>
  <si>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</si>
  <si>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</si>
  <si>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</si>
  <si>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</si>
  <si>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</si>
  <si>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</si>
  <si>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</si>
  <si>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</si>
  <si>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</si>
  <si>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</si>
  <si>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</si>
  <si>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</si>
  <si>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</si>
  <si>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</si>
  <si>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</si>
  <si>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</si>
  <si>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</si>
  <si>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</si>
  <si>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</si>
  <si>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</si>
  <si>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</si>
  <si>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</si>
  <si>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</si>
  <si>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</si>
  <si>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</si>
  <si>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</si>
  <si>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</si>
  <si>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</si>
  <si>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</si>
  <si>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</si>
  <si>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</si>
  <si>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</si>
  <si>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</si>
  <si>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</si>
  <si>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</si>
  <si>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</si>
  <si>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</si>
  <si>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</si>
  <si>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</si>
  <si>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</si>
  <si>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</si>
  <si>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</si>
  <si>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</si>
  <si>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</si>
  <si>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</si>
  <si>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</si>
  <si>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</si>
  <si>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</si>
  <si>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</si>
  <si>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</si>
  <si>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</si>
  <si>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</si>
  <si>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</si>
  <si>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</si>
  <si>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</si>
  <si>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</si>
  <si>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</si>
  <si>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</si>
  <si>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</si>
  <si>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</si>
  <si>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</si>
  <si>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</si>
  <si>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</si>
  <si>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</si>
  <si>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</si>
  <si>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</si>
  <si>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</si>
  <si>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</si>
  <si>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</si>
  <si>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</si>
  <si>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</si>
  <si>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</si>
  <si>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</si>
  <si>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</si>
  <si>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</si>
  <si>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</si>
  <si>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</si>
  <si>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</si>
  <si>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</si>
  <si>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</si>
  <si>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</si>
  <si>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</si>
  <si>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</si>
  <si>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</si>
  <si>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</si>
  <si>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</si>
  <si>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</si>
  <si>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</si>
  <si>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</si>
  <si>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</si>
  <si>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</si>
  <si>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</si>
  <si>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</si>
  <si>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</si>
  <si>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</si>
  <si>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</si>
  <si>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</si>
  <si>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</si>
  <si>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</si>
  <si>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</si>
  <si>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</si>
  <si>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</si>
  <si>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</si>
  <si>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</si>
  <si>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</si>
  <si>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</si>
  <si>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</si>
  <si>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</si>
  <si>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</si>
  <si>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</si>
  <si>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</si>
  <si>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</si>
  <si>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</si>
  <si>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</si>
  <si>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</si>
  <si>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</si>
  <si>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</si>
  <si>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</si>
  <si>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</si>
  <si>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</si>
  <si>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</si>
  <si>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</si>
  <si>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</si>
  <si>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</si>
  <si>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</si>
  <si>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</si>
  <si>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</si>
  <si>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</si>
  <si>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</si>
  <si>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</si>
  <si>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</si>
  <si>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</si>
  <si>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</si>
  <si>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</si>
  <si>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</si>
  <si>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</si>
  <si>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</si>
  <si>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</si>
  <si>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</si>
  <si>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</si>
  <si>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</si>
  <si>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</si>
  <si>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</si>
  <si>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</si>
  <si>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</si>
  <si>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</si>
  <si>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</si>
  <si>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</si>
  <si>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</si>
  <si>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</si>
  <si>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</si>
  <si>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</si>
  <si>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</si>
  <si>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</si>
  <si>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</si>
  <si>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</si>
  <si>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</si>
  <si>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</si>
  <si>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</si>
  <si>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</si>
  <si>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</si>
  <si>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</si>
  <si>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</si>
  <si>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</si>
  <si>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</si>
  <si>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</si>
  <si>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</si>
  <si>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</si>
  <si>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</si>
  <si>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</si>
  <si>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</si>
  <si>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</si>
  <si>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</si>
  <si>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</si>
  <si>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</si>
  <si>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</si>
  <si>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</si>
  <si>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</si>
  <si>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</si>
  <si>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</si>
  <si>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</si>
  <si>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</si>
  <si>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</si>
  <si>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</si>
  <si>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</si>
  <si>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</si>
  <si>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</si>
  <si>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</si>
  <si>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</si>
  <si>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</si>
  <si>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</si>
  <si>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</si>
  <si>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</si>
  <si>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</si>
  <si>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</si>
  <si>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</si>
  <si>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</si>
  <si>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</si>
  <si>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</si>
  <si>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</si>
  <si>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</si>
  <si>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</si>
  <si>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</si>
  <si>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</si>
  <si>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</si>
  <si>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</si>
  <si>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</si>
  <si>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</si>
  <si>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</si>
  <si>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</si>
  <si>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</si>
  <si>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</si>
  <si>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</si>
  <si>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</si>
  <si>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</si>
  <si>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</si>
  <si>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</si>
  <si>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</si>
  <si>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</si>
  <si>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</si>
  <si>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</si>
  <si>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</si>
  <si>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</si>
  <si>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</si>
  <si>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</si>
  <si>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</si>
  <si>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</si>
  <si>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</si>
  <si>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</si>
  <si>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</si>
  <si>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</si>
  <si>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</si>
  <si>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</si>
  <si>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</si>
  <si>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</si>
  <si>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</si>
  <si>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</si>
  <si>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</si>
  <si>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</si>
  <si>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</si>
  <si>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</si>
  <si>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</si>
  <si>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</si>
  <si>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</si>
  <si>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</si>
  <si>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</si>
  <si>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</si>
  <si>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</si>
  <si>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</si>
  <si>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</si>
  <si>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</si>
  <si>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</si>
  <si>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</si>
  <si>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</si>
  <si>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</si>
  <si>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</si>
  <si>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</si>
  <si>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</si>
  <si>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</si>
  <si>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</si>
  <si>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</si>
  <si>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</si>
  <si>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</si>
  <si>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</si>
  <si>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</si>
  <si>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</si>
  <si>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</si>
  <si>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</si>
  <si>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</si>
  <si>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</si>
  <si>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</si>
  <si>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</si>
  <si>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</si>
  <si>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</si>
  <si>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</si>
  <si>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</si>
  <si>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</si>
  <si>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</si>
  <si>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</si>
  <si>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</si>
  <si>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</si>
  <si>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</si>
  <si>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</si>
  <si>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</si>
  <si>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</si>
  <si>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</si>
  <si>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</si>
  <si>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</si>
  <si>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</si>
  <si>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</si>
  <si>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</si>
  <si>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</si>
  <si>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</si>
  <si>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</si>
  <si>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</si>
  <si>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</si>
  <si>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</si>
  <si>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</si>
  <si>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</si>
  <si>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</si>
  <si>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</si>
  <si>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</si>
  <si>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</si>
  <si>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</si>
  <si>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</si>
  <si>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</si>
  <si>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</si>
  <si>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</si>
  <si>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</si>
  <si>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</si>
  <si>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</si>
  <si>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</si>
  <si>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</si>
  <si>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</si>
  <si>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</si>
  <si>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</si>
  <si>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</si>
  <si>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</si>
  <si>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</si>
  <si>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</si>
  <si>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</si>
  <si>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</si>
  <si>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</si>
  <si>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</si>
  <si>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</si>
  <si>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</si>
  <si>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</si>
  <si>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</si>
  <si>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</si>
  <si>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</si>
  <si>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</si>
  <si>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</si>
  <si>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</si>
  <si>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</si>
  <si>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</si>
  <si>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</si>
  <si>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</si>
  <si>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</si>
  <si>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</si>
  <si>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</si>
  <si>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</si>
  <si>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</si>
  <si>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</si>
  <si>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</si>
  <si>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</si>
  <si>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</si>
  <si>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</si>
  <si>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</si>
  <si>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</si>
  <si>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</si>
  <si>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</si>
  <si>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</si>
  <si>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</si>
  <si>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</si>
  <si>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</si>
  <si>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</si>
  <si>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</si>
  <si>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</si>
  <si>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</si>
  <si>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</si>
  <si>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</si>
  <si>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</si>
  <si>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</si>
  <si>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</si>
  <si>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</si>
  <si>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</si>
  <si>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</si>
  <si>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</si>
  <si>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</si>
  <si>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</si>
  <si>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</si>
  <si>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</si>
  <si>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</si>
  <si>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</si>
  <si>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</si>
  <si>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</si>
  <si>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</si>
  <si>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</si>
  <si>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</si>
  <si>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</si>
  <si>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</si>
  <si>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</si>
  <si>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</si>
  <si>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</si>
  <si>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</si>
  <si>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</si>
  <si>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</si>
  <si>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</si>
  <si>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</si>
  <si>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</si>
  <si>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</si>
  <si>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</si>
  <si>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</si>
  <si>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</si>
  <si>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</si>
  <si>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</si>
  <si>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</si>
  <si>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</si>
  <si>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</si>
  <si>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</si>
  <si>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</si>
  <si>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</si>
  <si>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</si>
  <si>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</si>
  <si>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</si>
  <si>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</si>
  <si>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</si>
  <si>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</si>
  <si>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</si>
  <si>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</si>
  <si>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</si>
  <si>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</si>
  <si>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</si>
  <si>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</si>
  <si>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</si>
  <si>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</si>
  <si>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</si>
  <si>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</si>
  <si>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</si>
  <si>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</si>
  <si>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</si>
  <si>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</si>
  <si>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</si>
  <si>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</si>
  <si>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</si>
  <si>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</si>
  <si>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</si>
  <si>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</si>
  <si>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</si>
  <si>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</si>
  <si>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</si>
  <si>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</si>
  <si>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</si>
  <si>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</si>
  <si>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</si>
  <si>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</si>
  <si>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</si>
  <si>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</si>
  <si>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</si>
  <si>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</si>
  <si>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</si>
  <si>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</si>
  <si>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</si>
  <si>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</si>
  <si>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</si>
  <si>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</si>
  <si>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</si>
  <si>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</si>
  <si>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</si>
  <si>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</si>
  <si>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</si>
  <si>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</si>
  <si>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</si>
  <si>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</si>
  <si>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</si>
  <si>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</si>
  <si>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</si>
  <si>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</si>
  <si>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</si>
  <si>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</si>
  <si>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</si>
  <si>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</si>
  <si>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</si>
  <si>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</si>
  <si>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</si>
  <si>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</si>
  <si>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</si>
  <si>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</si>
  <si>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</si>
  <si>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</si>
  <si>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</si>
  <si>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</si>
  <si>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</si>
  <si>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</si>
  <si>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</si>
  <si>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</si>
  <si>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</si>
  <si>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</si>
  <si>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</si>
  <si>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</si>
  <si>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</si>
  <si>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</si>
  <si>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</si>
  <si>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</si>
  <si>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</si>
  <si>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</si>
  <si>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</si>
  <si>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</si>
  <si>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</si>
  <si>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</si>
  <si>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</si>
  <si>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</si>
  <si>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</si>
  <si>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</si>
  <si>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</si>
  <si>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</si>
  <si>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</si>
  <si>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</si>
  <si>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</si>
  <si>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</si>
  <si>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</si>
  <si>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</si>
  <si>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</si>
  <si>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</si>
  <si>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</si>
  <si>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</si>
  <si>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</si>
  <si>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</si>
  <si>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</si>
  <si>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</si>
  <si>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</si>
  <si>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</si>
  <si>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</si>
  <si>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</si>
  <si>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</si>
  <si>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</si>
  <si>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</si>
  <si>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</si>
  <si>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</si>
  <si>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</si>
  <si>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</si>
  <si>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</si>
  <si>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</si>
  <si>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</si>
  <si>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</si>
  <si>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</si>
  <si>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</si>
  <si>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</si>
  <si>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</si>
  <si>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</si>
  <si>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</si>
  <si>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</si>
  <si>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</si>
  <si>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</si>
  <si>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</si>
  <si>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</si>
  <si>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</si>
  <si>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</si>
  <si>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</si>
  <si>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</si>
  <si>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</si>
  <si>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</si>
  <si>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</si>
  <si>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</si>
  <si>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</si>
  <si>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</si>
  <si>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</si>
  <si>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</si>
  <si>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</si>
  <si>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</si>
  <si>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</si>
  <si>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</si>
  <si>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</si>
  <si>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</si>
  <si>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</si>
  <si>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</si>
  <si>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</si>
  <si>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</si>
  <si>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</si>
  <si>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</si>
  <si>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</si>
  <si>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</si>
  <si>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</si>
  <si>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</si>
  <si>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</si>
  <si>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</si>
  <si>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</si>
  <si>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</si>
  <si>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</si>
  <si>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</si>
  <si>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</si>
  <si>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</si>
  <si>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</si>
  <si>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</si>
  <si>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</si>
  <si>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</si>
  <si>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</si>
  <si>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</si>
  <si>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</si>
  <si>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</si>
  <si>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</si>
  <si>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</si>
  <si>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</si>
  <si>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</si>
  <si>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</si>
  <si>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</si>
  <si>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</si>
  <si>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</si>
  <si>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</si>
  <si>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</si>
  <si>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</si>
  <si>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</si>
  <si>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</si>
  <si>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</si>
  <si>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</si>
  <si>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</si>
  <si>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</si>
  <si>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</si>
  <si>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</si>
  <si>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</si>
  <si>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</si>
  <si>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</si>
  <si>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</si>
  <si>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</si>
  <si>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</si>
  <si>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</si>
  <si>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</si>
  <si>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</si>
  <si>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</si>
  <si>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</si>
  <si>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</si>
  <si>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</si>
  <si>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</si>
  <si>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</si>
  <si>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</si>
  <si>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</si>
  <si>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</si>
  <si>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</si>
  <si>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</si>
  <si>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</si>
  <si>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</si>
  <si>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</si>
  <si>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</si>
  <si>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</si>
  <si>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</si>
  <si>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</si>
  <si>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</si>
  <si>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</si>
  <si>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</si>
  <si>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</si>
  <si>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</si>
  <si>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</si>
  <si>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</si>
  <si>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</si>
  <si>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</si>
  <si>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</si>
  <si>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</si>
  <si>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</si>
  <si>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</si>
  <si>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</si>
  <si>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</si>
  <si>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</si>
  <si>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</si>
  <si>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</si>
  <si>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</si>
  <si>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</si>
  <si>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</si>
  <si>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</si>
  <si>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</si>
  <si>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</si>
  <si>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</si>
  <si>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</si>
  <si>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</si>
  <si>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</si>
  <si>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</si>
  <si>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</si>
  <si>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</si>
  <si>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</si>
  <si>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</si>
  <si>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</si>
  <si>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</si>
  <si>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</si>
  <si>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</si>
  <si>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</si>
  <si>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</si>
  <si>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</si>
  <si>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</si>
  <si>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</si>
  <si>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</si>
  <si>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</si>
  <si>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</si>
  <si>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</si>
  <si>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</si>
  <si>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</si>
  <si>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</si>
  <si>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</si>
  <si>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</si>
  <si>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</si>
  <si>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</si>
  <si>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</si>
  <si>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</si>
  <si>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</si>
  <si>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</si>
  <si>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</si>
  <si>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</si>
  <si>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</si>
  <si>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</si>
  <si>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</si>
  <si>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</si>
  <si>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</si>
  <si>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</si>
  <si>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</si>
  <si>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</si>
  <si>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</si>
  <si>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</si>
  <si>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</si>
  <si>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</si>
  <si>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</si>
  <si>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</si>
  <si>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</si>
  <si>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</si>
  <si>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</si>
  <si>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</si>
  <si>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</si>
  <si>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</si>
  <si>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</si>
  <si>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</si>
  <si>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</si>
  <si>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</si>
  <si>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</si>
  <si>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</si>
  <si>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</si>
  <si>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</si>
  <si>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</si>
  <si>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</si>
  <si>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</si>
  <si>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</si>
  <si>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</si>
  <si>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</si>
  <si>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</si>
  <si>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</si>
  <si>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</si>
  <si>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</si>
  <si>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</si>
  <si>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</si>
  <si>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</si>
  <si>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</si>
  <si>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</si>
  <si>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</si>
  <si>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</si>
  <si>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</si>
  <si>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</si>
  <si>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</si>
  <si>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</si>
  <si>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</si>
  <si>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</si>
  <si>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</si>
  <si>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</si>
  <si>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</si>
  <si>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</si>
  <si>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</si>
  <si>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</si>
  <si>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</si>
  <si>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</si>
  <si>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</si>
  <si>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</si>
  <si>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</si>
  <si>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</si>
  <si>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</si>
  <si>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</si>
  <si>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</si>
  <si>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</si>
  <si>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</si>
  <si>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</si>
  <si>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</si>
  <si>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</si>
  <si>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</si>
  <si>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</si>
  <si>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</si>
  <si>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</si>
  <si>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</si>
  <si>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</si>
  <si>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</si>
  <si>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</si>
  <si>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</si>
  <si>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</si>
  <si>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</si>
  <si>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</si>
  <si>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</si>
  <si>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</si>
  <si>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</si>
  <si>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</si>
  <si>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</si>
  <si>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</si>
  <si>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</si>
  <si>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</si>
  <si>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</si>
  <si>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</si>
  <si>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</si>
  <si>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</si>
  <si>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</si>
  <si>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</si>
  <si>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</si>
  <si>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</si>
  <si>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</si>
  <si>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</si>
  <si>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</si>
  <si>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</si>
  <si>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</si>
  <si>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</si>
  <si>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</si>
  <si>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</si>
  <si>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</si>
  <si>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</si>
  <si>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</si>
  <si>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</si>
  <si>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</si>
  <si>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</si>
  <si>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</si>
  <si>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</si>
  <si>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</si>
  <si>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</si>
  <si>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</si>
  <si>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</si>
  <si>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</si>
  <si>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</si>
  <si>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</si>
  <si>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</si>
  <si>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</si>
  <si>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</si>
  <si>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</si>
  <si>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</si>
  <si>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</si>
  <si>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</si>
  <si>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</si>
  <si>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</si>
  <si>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</si>
  <si>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</si>
  <si>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</si>
  <si>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</si>
  <si>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</si>
  <si>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</si>
  <si>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</si>
  <si>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</si>
  <si>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</si>
  <si>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</si>
  <si>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</si>
  <si>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</si>
  <si>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</si>
  <si>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</si>
  <si>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</si>
  <si>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</si>
  <si>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</si>
  <si>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</si>
  <si>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</si>
  <si>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</si>
  <si>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</si>
  <si>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</si>
  <si>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</si>
  <si>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</si>
  <si>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</si>
  <si>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</si>
  <si>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</si>
  <si>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</si>
  <si>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</si>
  <si>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</si>
  <si>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</si>
  <si>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</si>
  <si>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</si>
  <si>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</si>
  <si>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</si>
  <si>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</si>
  <si>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</si>
  <si>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</si>
  <si>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</si>
  <si>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</si>
  <si>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</si>
  <si>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</si>
  <si>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</si>
  <si>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</si>
  <si>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</si>
  <si>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</si>
  <si>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</si>
  <si>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</si>
  <si>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</si>
  <si>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</si>
  <si>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</si>
  <si>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</si>
  <si>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</si>
  <si>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</si>
  <si>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</si>
  <si>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</si>
  <si>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</si>
  <si>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</si>
  <si>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</si>
  <si>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</si>
  <si>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</si>
  <si>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</si>
  <si>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</si>
  <si>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</si>
  <si>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</si>
  <si>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</si>
  <si>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</si>
  <si>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</si>
  <si>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</si>
  <si>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</si>
  <si>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</si>
  <si>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</si>
  <si>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</si>
  <si>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</si>
  <si>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</si>
  <si>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</si>
  <si>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</si>
  <si>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</si>
  <si>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</si>
  <si>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</si>
  <si>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</si>
  <si>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</si>
  <si>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</si>
  <si>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</si>
  <si>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</si>
  <si>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</si>
  <si>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</si>
  <si>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</si>
  <si>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</si>
  <si>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</si>
  <si>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</si>
  <si>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</si>
  <si>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</si>
  <si>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</si>
  <si>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</si>
  <si>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</si>
  <si>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</si>
  <si>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</si>
  <si>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</si>
  <si>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</si>
  <si>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</si>
  <si>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</si>
  <si>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</si>
  <si>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</si>
  <si>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</si>
  <si>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</si>
  <si>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</si>
  <si>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</si>
  <si>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</si>
  <si>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</si>
  <si>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</si>
  <si>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</si>
  <si>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</si>
  <si>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</si>
  <si>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</si>
  <si>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</si>
  <si>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</si>
  <si>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</si>
  <si>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</si>
  <si>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</si>
  <si>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</si>
  <si>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</si>
  <si>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</si>
  <si>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</si>
  <si>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</si>
  <si>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</si>
  <si>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</si>
  <si>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</si>
  <si>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</si>
  <si>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</si>
  <si>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</si>
  <si>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</si>
  <si>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</si>
  <si>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</si>
  <si>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</si>
  <si>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</si>
  <si>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</si>
  <si>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</si>
  <si>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</si>
  <si>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</si>
  <si>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</si>
  <si>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</si>
  <si>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</si>
  <si>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</si>
  <si>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</si>
  <si>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</si>
  <si>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</si>
  <si>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</si>
  <si>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</si>
  <si>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</si>
  <si>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</si>
  <si>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</si>
  <si>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</si>
  <si>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</si>
  <si>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</si>
  <si>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</si>
  <si>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</si>
  <si>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</si>
  <si>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</si>
  <si>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</si>
  <si>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</si>
  <si>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</si>
  <si>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</si>
  <si>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</si>
  <si>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</si>
  <si>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</si>
  <si>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</si>
  <si>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</si>
  <si>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</si>
  <si>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</si>
  <si>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</si>
  <si>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</si>
  <si>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</si>
  <si>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</si>
  <si>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</si>
  <si>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</si>
  <si>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</si>
  <si>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</si>
  <si>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</si>
  <si>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</si>
  <si>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</si>
  <si>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</si>
  <si>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</si>
  <si>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</si>
  <si>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</si>
  <si>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</si>
  <si>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</si>
  <si>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</si>
  <si>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</si>
  <si>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</si>
  <si>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</si>
  <si>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</si>
  <si>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</si>
  <si>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</si>
  <si>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</si>
  <si>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</si>
  <si>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</si>
  <si>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</si>
  <si>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</si>
  <si>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</si>
  <si>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</si>
  <si>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</si>
  <si>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</si>
  <si>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</si>
  <si>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</si>
  <si>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</si>
  <si>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</si>
  <si>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</si>
  <si>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</si>
  <si>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</si>
  <si>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</si>
  <si>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</si>
  <si>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</si>
  <si>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</si>
  <si>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</si>
  <si>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</si>
  <si>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</si>
  <si>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</si>
  <si>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</si>
  <si>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</si>
  <si>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</si>
  <si>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</si>
  <si>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</si>
  <si>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</si>
  <si>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</si>
  <si>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</si>
  <si>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</si>
  <si>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</si>
  <si>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</si>
  <si>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</si>
  <si>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</si>
  <si>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</si>
  <si>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</si>
  <si>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</si>
  <si>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</si>
  <si>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</si>
  <si>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</si>
  <si>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</si>
  <si>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</si>
  <si>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</si>
  <si>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</si>
  <si>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</si>
  <si>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</si>
  <si>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</si>
  <si>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</si>
  <si>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</si>
  <si>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</si>
  <si>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</si>
  <si>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</si>
  <si>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</si>
  <si>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</si>
  <si>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</si>
  <si>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</si>
  <si>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</si>
  <si>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</si>
  <si>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</si>
  <si>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</si>
  <si>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</si>
  <si>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</si>
  <si>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</si>
  <si>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</si>
  <si>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</si>
  <si>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</si>
  <si>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</si>
  <si>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</si>
  <si>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</si>
  <si>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</si>
  <si>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</si>
  <si>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</si>
  <si>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</si>
  <si>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</si>
  <si>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</si>
  <si>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</si>
  <si>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</si>
  <si>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</si>
  <si>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</si>
  <si>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</si>
  <si>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</si>
  <si>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</si>
  <si>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</si>
  <si>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</si>
  <si>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</si>
  <si>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</si>
  <si>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</si>
  <si>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</si>
  <si>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</si>
  <si>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</si>
  <si>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</si>
  <si>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</si>
  <si>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</si>
  <si>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</si>
  <si>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</si>
  <si>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</si>
  <si>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</si>
  <si>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</si>
  <si>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</si>
  <si>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</si>
  <si>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</si>
  <si>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</si>
  <si>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</si>
  <si>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</si>
  <si>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</si>
  <si>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</si>
  <si>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</si>
  <si>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</si>
  <si>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</si>
  <si>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</si>
  <si>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</si>
  <si>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</si>
  <si>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</si>
  <si>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</si>
  <si>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</si>
  <si>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</si>
  <si>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</si>
  <si>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</si>
  <si>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</si>
  <si>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</si>
  <si>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</si>
  <si>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</si>
  <si>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</si>
  <si>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</si>
  <si>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</si>
  <si>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</si>
  <si>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</si>
  <si>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</si>
  <si>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</si>
  <si>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</si>
  <si>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</si>
  <si>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</si>
  <si>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</si>
  <si>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</si>
  <si>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</si>
  <si>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</si>
  <si>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</si>
  <si>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</si>
  <si>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</si>
  <si>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</si>
  <si>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</si>
  <si>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</si>
  <si>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</si>
  <si>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</si>
  <si>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</si>
  <si>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</si>
  <si>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</si>
  <si>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</si>
  <si>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</si>
  <si>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</si>
  <si>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</si>
  <si>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</si>
  <si>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</si>
  <si>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</si>
  <si>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</si>
  <si>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</si>
  <si>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</si>
  <si>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</si>
  <si>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</si>
  <si>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</si>
  <si>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</si>
  <si>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</si>
  <si>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</si>
  <si>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</si>
  <si>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</si>
  <si>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</si>
  <si>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</si>
  <si>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</si>
  <si>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</si>
  <si>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</si>
  <si>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</si>
  <si>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</si>
  <si>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</si>
  <si>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</si>
  <si>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</si>
  <si>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</si>
  <si>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</si>
  <si>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</si>
  <si>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</si>
  <si>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</si>
  <si>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</si>
  <si>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</si>
  <si>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</si>
  <si>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</si>
  <si>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</si>
  <si>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</si>
  <si>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</si>
  <si>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</si>
  <si>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</si>
  <si>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</si>
  <si>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</si>
  <si>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</si>
  <si>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</si>
  <si>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</si>
  <si>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</si>
  <si>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</si>
  <si>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</si>
  <si>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</si>
  <si>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</si>
  <si>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</si>
  <si>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</si>
  <si>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</si>
  <si>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</si>
  <si>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</si>
  <si>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</si>
  <si>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</si>
  <si>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</si>
  <si>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</si>
  <si>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</si>
  <si>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</si>
  <si>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</si>
  <si>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</si>
  <si>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</si>
  <si>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</si>
  <si>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</si>
  <si>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</si>
  <si>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</si>
  <si>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</si>
  <si>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</si>
  <si>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</si>
  <si>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</si>
  <si>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</si>
  <si>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</si>
  <si>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</si>
  <si>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</si>
  <si>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</si>
  <si>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</si>
  <si>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</si>
  <si>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</si>
  <si>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</si>
  <si>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</si>
  <si>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</si>
  <si>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</si>
  <si>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</si>
  <si>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</si>
  <si>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</si>
  <si>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</si>
  <si>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</si>
  <si>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</si>
  <si>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</si>
  <si>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</si>
  <si>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</si>
  <si>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</si>
  <si>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</si>
  <si>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</si>
  <si>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</si>
  <si>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</si>
  <si>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</si>
  <si>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</si>
  <si>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</si>
  <si>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</si>
  <si>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</si>
  <si>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</si>
  <si>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</si>
  <si>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</si>
  <si>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</si>
  <si>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</si>
  <si>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</si>
  <si>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</si>
  <si>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</si>
  <si>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</si>
  <si>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</si>
  <si>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</si>
  <si>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</si>
  <si>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</si>
  <si>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</si>
  <si>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</si>
  <si>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</si>
  <si>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</si>
  <si>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</si>
  <si>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</si>
  <si>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</si>
  <si>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</si>
  <si>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</si>
  <si>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</si>
  <si>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</si>
  <si>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</si>
  <si>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</si>
  <si>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</si>
  <si>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</si>
  <si>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</si>
  <si>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</si>
  <si>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</si>
  <si>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</si>
  <si>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</si>
  <si>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</si>
  <si>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</si>
  <si>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</si>
  <si>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</si>
  <si>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</si>
  <si>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</si>
  <si>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</si>
  <si>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</si>
  <si>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</si>
  <si>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</si>
  <si>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</si>
  <si>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</si>
  <si>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</si>
  <si>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</si>
  <si>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</si>
  <si>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</si>
  <si>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</si>
  <si>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</si>
  <si>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</si>
  <si>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</si>
  <si>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</si>
  <si>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</si>
  <si>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</si>
  <si>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</si>
  <si>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</si>
  <si>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</si>
  <si>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</si>
  <si>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</si>
  <si>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</si>
  <si>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</si>
  <si>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</si>
  <si>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</si>
  <si>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</si>
  <si>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</si>
  <si>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</si>
  <si>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</si>
  <si>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</si>
  <si>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</si>
  <si>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</si>
  <si>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</si>
  <si>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</si>
  <si>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</si>
  <si>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</si>
  <si>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</si>
  <si>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</si>
  <si>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</si>
  <si>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</si>
  <si>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</si>
  <si>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</si>
  <si>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</si>
  <si>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</si>
  <si>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</si>
  <si>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</si>
  <si>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</si>
  <si>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</si>
  <si>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</si>
  <si>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</si>
  <si>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</si>
  <si>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</si>
  <si>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</si>
  <si>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</si>
  <si>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</si>
  <si>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</si>
  <si>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</si>
  <si>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</si>
  <si>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</si>
  <si>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</si>
  <si>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</si>
  <si>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</si>
  <si>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</si>
  <si>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</si>
  <si>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</si>
  <si>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</si>
  <si>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</si>
  <si>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</si>
  <si>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</si>
  <si>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</si>
  <si>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</si>
  <si>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</si>
  <si>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</si>
  <si>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</si>
  <si>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</si>
  <si>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</si>
  <si>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</si>
  <si>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</si>
  <si>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</si>
  <si>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</si>
  <si>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</si>
  <si>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</si>
  <si>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</si>
  <si>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</si>
  <si>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</si>
  <si>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</si>
  <si>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</si>
  <si>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</si>
  <si>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</si>
  <si>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</si>
  <si>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</si>
  <si>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</si>
  <si>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</si>
  <si>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</si>
  <si>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</si>
  <si>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</si>
  <si>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</si>
  <si>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</si>
  <si>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</si>
  <si>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</si>
  <si>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</si>
  <si>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</si>
  <si>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</si>
  <si>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</si>
  <si>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</si>
  <si>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</si>
  <si>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</si>
  <si>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</si>
  <si>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</si>
  <si>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</si>
  <si>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</si>
  <si>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</si>
  <si>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</si>
  <si>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</si>
  <si>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</si>
  <si>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</si>
  <si>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</si>
  <si>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</si>
  <si>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</si>
  <si>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</si>
  <si>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</si>
  <si>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</si>
  <si>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</si>
  <si>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</si>
  <si>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</si>
  <si>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</si>
  <si>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</si>
  <si>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</si>
  <si>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</si>
  <si>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</si>
  <si>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</si>
  <si>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</si>
  <si>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</si>
  <si>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</si>
  <si>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</si>
  <si>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</si>
  <si>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</si>
  <si>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</si>
  <si>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</si>
  <si>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</si>
  <si>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</si>
  <si>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</si>
  <si>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</si>
  <si>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</si>
  <si>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</si>
  <si>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</si>
  <si>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</si>
  <si>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</si>
  <si>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</si>
  <si>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</si>
  <si>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</si>
  <si>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</si>
  <si>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</si>
  <si>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</si>
  <si>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</si>
  <si>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</si>
  <si>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</si>
  <si>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</si>
  <si>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</si>
  <si>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</si>
  <si>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</si>
  <si>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</si>
  <si>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</si>
  <si>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</si>
  <si>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</si>
  <si>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</si>
  <si>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</si>
  <si>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</si>
  <si>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</si>
  <si>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</si>
  <si>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</si>
  <si>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</si>
  <si>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</si>
  <si>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</si>
  <si>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</si>
  <si>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</si>
  <si>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</si>
  <si>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</si>
  <si>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</si>
  <si>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</si>
  <si>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</si>
  <si>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</si>
  <si>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</si>
  <si>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</si>
  <si>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</si>
  <si>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</si>
  <si>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</si>
  <si>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</si>
  <si>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</si>
  <si>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</si>
  <si>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</si>
  <si>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</si>
  <si>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</si>
  <si>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</si>
  <si>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</si>
  <si>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</si>
  <si>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</si>
  <si>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</si>
  <si>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</si>
  <si>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</si>
  <si>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</si>
  <si>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</si>
  <si>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</si>
  <si>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</si>
  <si>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</si>
  <si>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</si>
  <si>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</si>
  <si>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</si>
  <si>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</si>
  <si>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</si>
  <si>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</si>
  <si>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</si>
  <si>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</si>
  <si>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</si>
  <si>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</si>
  <si>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</si>
  <si>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</si>
  <si>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</si>
  <si>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</si>
  <si>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</si>
  <si>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</si>
  <si>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</si>
  <si>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</si>
  <si>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</si>
  <si>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</si>
  <si>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</si>
  <si>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</si>
  <si>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</si>
  <si>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</si>
  <si>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</si>
  <si>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</si>
  <si>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</si>
  <si>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</si>
  <si>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</si>
  <si>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</si>
  <si>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</si>
  <si>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</si>
  <si>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</si>
  <si>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</si>
  <si>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</si>
  <si>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</si>
  <si>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</si>
  <si>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</si>
  <si>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</si>
  <si>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</si>
  <si>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</si>
  <si>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</si>
  <si>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</si>
  <si>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</si>
  <si>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</si>
  <si>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</si>
  <si>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</si>
  <si>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</si>
  <si>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</si>
  <si>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</si>
  <si>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</si>
  <si>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</si>
  <si>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</si>
  <si>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</si>
  <si>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</si>
  <si>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</si>
  <si>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</si>
  <si>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</si>
  <si>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</si>
  <si>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</si>
  <si>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</si>
  <si>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</si>
  <si>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</si>
  <si>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</si>
  <si>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</si>
  <si>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</si>
  <si>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</si>
  <si>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</si>
  <si>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</si>
  <si>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</si>
  <si>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</si>
  <si>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</si>
  <si>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</si>
  <si>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</si>
  <si>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</si>
  <si>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</si>
  <si>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</si>
  <si>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</si>
  <si>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</si>
  <si>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</si>
  <si>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</si>
  <si>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</si>
  <si>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</si>
  <si>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</si>
  <si>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</si>
  <si>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</si>
  <si>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</si>
  <si>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</si>
  <si>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</si>
  <si>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</si>
  <si>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</si>
  <si>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</si>
  <si>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</si>
  <si>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</si>
  <si>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</si>
  <si>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</si>
  <si>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</si>
  <si>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</si>
  <si>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</si>
  <si>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</si>
  <si>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</si>
  <si>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</si>
  <si>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</si>
  <si>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</si>
  <si>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</si>
  <si>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</si>
  <si>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</si>
  <si>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</si>
  <si>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</si>
  <si>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</si>
  <si>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</si>
  <si>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</si>
  <si>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</si>
  <si>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</si>
  <si>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</si>
  <si>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</si>
  <si>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</si>
  <si>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</si>
  <si>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</si>
  <si>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</si>
  <si>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</si>
  <si>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</si>
  <si>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</si>
  <si>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</si>
  <si>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</si>
  <si>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</si>
  <si>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</si>
  <si>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</si>
  <si>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</si>
  <si>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</si>
  <si>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</si>
  <si>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</si>
  <si>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</si>
  <si>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</si>
  <si>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</si>
  <si>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</si>
  <si>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</si>
  <si>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</si>
  <si>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</si>
  <si>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</si>
  <si>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</si>
  <si>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</si>
  <si>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</si>
  <si>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</si>
  <si>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</si>
  <si>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</si>
  <si>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</si>
  <si>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</si>
  <si>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</si>
  <si>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</si>
  <si>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</si>
  <si>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</si>
  <si>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</si>
  <si>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</si>
  <si>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</si>
  <si>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</si>
  <si>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</si>
  <si>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</si>
  <si>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</si>
  <si>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</si>
  <si>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</si>
  <si>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</si>
  <si>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</si>
  <si>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</si>
  <si>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</si>
  <si>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</si>
  <si>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</si>
  <si>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</si>
  <si>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</si>
  <si>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</si>
  <si>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</si>
  <si>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</si>
  <si>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</si>
  <si>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</si>
  <si>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</si>
  <si>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</si>
  <si>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</si>
  <si>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</si>
  <si>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</si>
  <si>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</si>
  <si>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</si>
  <si>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</si>
  <si>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</si>
  <si>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</si>
  <si>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</si>
  <si>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</si>
  <si>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</si>
  <si>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</si>
  <si>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</si>
  <si>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</si>
  <si>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</si>
  <si>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</si>
  <si>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</si>
  <si>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</si>
  <si>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</si>
  <si>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</si>
  <si>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</si>
  <si>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</si>
  <si>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</si>
  <si>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</si>
  <si>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</si>
  <si>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</si>
  <si>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</si>
  <si>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</si>
  <si>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</si>
  <si>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</si>
  <si>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</si>
  <si>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</si>
  <si>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</si>
  <si>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</si>
  <si>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</si>
  <si>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</si>
  <si>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</si>
  <si>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</si>
  <si>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</si>
  <si>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</si>
  <si>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</si>
  <si>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</si>
  <si>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</si>
  <si>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</si>
  <si>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</si>
  <si>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</si>
  <si>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</si>
  <si>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</si>
  <si>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</si>
  <si>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</si>
  <si>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</si>
  <si>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</si>
  <si>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</si>
  <si>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</si>
  <si>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</si>
  <si>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</si>
  <si>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</si>
  <si>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</si>
  <si>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</si>
  <si>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</si>
  <si>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</si>
  <si>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</si>
  <si>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</si>
  <si>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</si>
  <si>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</si>
  <si>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</si>
  <si>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</si>
  <si>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</si>
  <si>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</si>
  <si>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</si>
  <si>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</si>
  <si>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</si>
  <si>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</si>
  <si>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</si>
  <si>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</si>
  <si>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</si>
  <si>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</si>
  <si>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</si>
  <si>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</si>
  <si>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</si>
  <si>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</si>
  <si>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</si>
  <si>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</si>
  <si>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</si>
  <si>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</si>
  <si>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</si>
  <si>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</si>
  <si>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</si>
  <si>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</si>
  <si>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</si>
  <si>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</si>
  <si>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</si>
  <si>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</si>
  <si>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</si>
  <si>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</si>
  <si>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</si>
  <si>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</si>
  <si>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</si>
  <si>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</si>
  <si>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</si>
  <si>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</si>
  <si>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</si>
  <si>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</si>
  <si>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</si>
  <si>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</si>
  <si>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</si>
  <si>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</si>
  <si>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</si>
  <si>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</si>
  <si>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</si>
  <si>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</si>
  <si>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</si>
  <si>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</si>
  <si>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</si>
  <si>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</si>
  <si>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</si>
  <si>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</si>
  <si>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</si>
  <si>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</si>
  <si>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</si>
  <si>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</si>
  <si>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</si>
  <si>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</si>
  <si>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</si>
  <si>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</si>
  <si>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</si>
  <si>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</si>
  <si>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</si>
  <si>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</si>
  <si>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</si>
  <si>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</si>
  <si>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</si>
  <si>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</si>
  <si>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</si>
  <si>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</si>
  <si>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</si>
  <si>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</si>
  <si>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</si>
  <si>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</si>
  <si>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</si>
  <si>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</si>
  <si>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</si>
  <si>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</si>
  <si>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</si>
  <si>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</si>
  <si>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</si>
  <si>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</si>
  <si>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</si>
  <si>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</si>
  <si>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</si>
  <si>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</si>
  <si>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</si>
  <si>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</si>
  <si>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</si>
  <si>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</si>
  <si>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</si>
  <si>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</si>
  <si>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</si>
  <si>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</si>
  <si>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</si>
  <si>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</si>
  <si>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</si>
  <si>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</si>
  <si>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</si>
  <si>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</si>
  <si>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</si>
  <si>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</si>
  <si>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</si>
  <si>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</si>
  <si>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</si>
  <si>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</si>
  <si>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</si>
  <si>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</si>
  <si>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</si>
  <si>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</si>
  <si>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</si>
  <si>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</si>
  <si>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</si>
  <si>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</si>
  <si>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</si>
  <si>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</si>
  <si>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</si>
  <si>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</si>
  <si>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</si>
  <si>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</si>
  <si>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</si>
  <si>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</si>
  <si>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</si>
  <si>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</si>
  <si>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</si>
  <si>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</si>
  <si>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</si>
  <si>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</si>
  <si>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</si>
  <si>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</si>
  <si>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</si>
  <si>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</si>
  <si>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</si>
  <si>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</si>
  <si>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</si>
  <si>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</si>
  <si>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</si>
  <si>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</si>
  <si>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</si>
  <si>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</si>
  <si>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</si>
  <si>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</si>
  <si>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</si>
  <si>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</si>
  <si>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</si>
  <si>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</si>
  <si>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</si>
  <si>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</si>
  <si>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</si>
  <si>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</si>
  <si>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</si>
  <si>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</si>
  <si>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</si>
  <si>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</si>
  <si>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</si>
  <si>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</si>
  <si>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</si>
  <si>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</si>
  <si>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</si>
  <si>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</si>
  <si>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</si>
  <si>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</si>
  <si>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</si>
  <si>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</si>
  <si>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</si>
  <si>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</si>
  <si>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</si>
  <si>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</si>
  <si>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</si>
  <si>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</si>
  <si>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</si>
  <si>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</si>
  <si>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</si>
  <si>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</si>
  <si>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</si>
  <si>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</si>
  <si>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</si>
  <si>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</si>
  <si>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</si>
  <si>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</si>
  <si>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</si>
  <si>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</si>
  <si>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</si>
  <si>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</si>
  <si>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</si>
  <si>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</si>
  <si>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</si>
  <si>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</si>
  <si>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</si>
  <si>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</si>
  <si>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</si>
  <si>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</si>
  <si>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</si>
  <si>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</si>
  <si>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</si>
  <si>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</si>
  <si>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</si>
  <si>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</si>
  <si>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</si>
  <si>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</si>
  <si>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</si>
  <si>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</si>
  <si>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</si>
  <si>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</si>
  <si>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</si>
  <si>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</si>
  <si>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</si>
  <si>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</si>
  <si>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</si>
  <si>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</si>
  <si>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</si>
  <si>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</si>
  <si>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</si>
  <si>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</si>
  <si>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</si>
  <si>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</si>
  <si>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</si>
  <si>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</si>
  <si>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</si>
  <si>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</si>
  <si>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</si>
  <si>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</si>
  <si>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</si>
  <si>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</si>
  <si>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</si>
  <si>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</si>
  <si>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</si>
  <si>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</si>
  <si>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</si>
  <si>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</si>
  <si>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</si>
  <si>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</si>
  <si>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</si>
  <si>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</si>
  <si>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</si>
  <si>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</si>
  <si>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</si>
  <si>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</si>
  <si>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</si>
  <si>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</si>
  <si>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</si>
  <si>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</si>
  <si>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</si>
  <si>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</si>
  <si>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</si>
  <si>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</si>
  <si>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</si>
  <si>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</si>
  <si>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</si>
  <si>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</si>
  <si>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</si>
  <si>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</si>
  <si>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</si>
  <si>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</si>
  <si>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</si>
  <si>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</si>
  <si>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</si>
  <si>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</si>
  <si>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</si>
  <si>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</si>
  <si>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</si>
  <si>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</si>
  <si>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</si>
  <si>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</si>
  <si>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</si>
  <si>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</si>
  <si>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</si>
  <si>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</si>
  <si>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</si>
  <si>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</si>
  <si>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</si>
  <si>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</si>
  <si>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</si>
  <si>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</si>
  <si>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</si>
  <si>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</si>
  <si>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</si>
  <si>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</si>
  <si>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</si>
  <si>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</si>
  <si>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</si>
  <si>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</si>
  <si>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</si>
  <si>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</si>
  <si>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</si>
  <si>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</si>
  <si>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</si>
  <si>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</si>
  <si>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</si>
  <si>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</si>
  <si>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</si>
  <si>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</si>
  <si>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</si>
  <si>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</si>
  <si>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</si>
  <si>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</si>
  <si>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</si>
  <si>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</si>
  <si>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</si>
  <si>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</si>
  <si>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</si>
  <si>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</si>
  <si>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</si>
  <si>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</si>
  <si>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</si>
  <si>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</si>
  <si>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</si>
  <si>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</si>
  <si>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</si>
  <si>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</si>
  <si>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</si>
  <si>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</si>
  <si>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</si>
  <si>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</si>
  <si>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</si>
  <si>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</si>
  <si>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</si>
  <si>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</si>
  <si>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</si>
  <si>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</si>
  <si>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</si>
  <si>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</si>
  <si>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</si>
  <si>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</si>
  <si>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</si>
  <si>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</si>
  <si>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</si>
  <si>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</si>
  <si>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</si>
  <si>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</si>
  <si>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</si>
  <si>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</si>
  <si>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</si>
  <si>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</si>
  <si>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</si>
  <si>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</si>
  <si>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</si>
  <si>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</si>
  <si>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</si>
  <si>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</si>
  <si>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</si>
  <si>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</si>
  <si>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</si>
  <si>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</si>
  <si>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</si>
  <si>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</si>
  <si>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</si>
  <si>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</si>
  <si>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</si>
  <si>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</si>
  <si>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</si>
  <si>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</si>
  <si>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</si>
  <si>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</si>
  <si>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</si>
  <si>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</si>
  <si>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</si>
  <si>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</si>
  <si>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</si>
  <si>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</si>
  <si>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</si>
  <si>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</si>
  <si>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</si>
  <si>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</si>
  <si>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</si>
  <si>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</si>
  <si>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</si>
  <si>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</si>
  <si>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</si>
  <si>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</si>
  <si>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</si>
  <si>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</si>
  <si>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</si>
  <si>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</si>
  <si>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</si>
  <si>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</si>
  <si>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</si>
  <si>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</si>
  <si>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</si>
  <si>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</si>
  <si>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</si>
  <si>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</si>
  <si>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</si>
  <si>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</si>
  <si>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</si>
  <si>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</si>
  <si>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</si>
  <si>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</si>
  <si>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</si>
  <si>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</si>
  <si>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</si>
  <si>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</si>
  <si>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</si>
  <si>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</si>
  <si>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</si>
  <si>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</si>
  <si>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</si>
  <si>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</si>
  <si>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</si>
  <si>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</si>
  <si>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</si>
  <si>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</si>
  <si>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</si>
  <si>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</si>
  <si>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</si>
  <si>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</si>
  <si>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</si>
  <si>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</si>
  <si>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</si>
  <si>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</si>
  <si>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</si>
  <si>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</si>
  <si>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</si>
  <si>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</si>
  <si>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</si>
  <si>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</si>
  <si>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</si>
  <si>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</si>
  <si>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</si>
  <si>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</si>
  <si>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</si>
  <si>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</si>
  <si>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</si>
  <si>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</si>
  <si>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</si>
  <si>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</si>
  <si>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</si>
  <si>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</si>
  <si>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</si>
  <si>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</si>
  <si>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</si>
  <si>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</si>
  <si>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</si>
  <si>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</si>
  <si>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</si>
  <si>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</si>
  <si>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</si>
  <si>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</si>
  <si>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</si>
  <si>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</si>
  <si>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</si>
  <si>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</si>
  <si>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</si>
  <si>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</si>
  <si>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</si>
  <si>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</si>
  <si>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</si>
  <si>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</si>
  <si>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</si>
  <si>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</si>
  <si>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</si>
  <si>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</si>
  <si>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</si>
  <si>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</si>
  <si>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</si>
  <si>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</si>
  <si>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</si>
  <si>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</si>
  <si>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</si>
  <si>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</si>
  <si>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</si>
  <si>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</si>
  <si>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</si>
  <si>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</si>
  <si>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</si>
  <si>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</si>
  <si>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</si>
  <si>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</si>
  <si>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</si>
  <si>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</si>
  <si>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</si>
  <si>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</si>
  <si>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</si>
  <si>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</si>
  <si>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</si>
  <si>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</si>
  <si>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</si>
  <si>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</si>
  <si>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</si>
  <si>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</si>
  <si>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</si>
  <si>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</si>
  <si>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</si>
  <si>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</si>
  <si>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</si>
  <si>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</si>
  <si>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</si>
  <si>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</si>
  <si>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</si>
  <si>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</si>
  <si>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</si>
  <si>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</si>
  <si>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</si>
  <si>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</si>
  <si>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</si>
  <si>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</si>
  <si>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</si>
  <si>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</si>
  <si>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</si>
  <si>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</si>
  <si>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</si>
  <si>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</si>
  <si>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</si>
  <si>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</si>
  <si>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</si>
  <si>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</si>
  <si>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</si>
  <si>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</si>
  <si>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</si>
  <si>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</si>
  <si>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</si>
  <si>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</si>
  <si>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</si>
  <si>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</si>
  <si>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</si>
  <si>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</si>
  <si>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</si>
  <si>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</si>
  <si>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</si>
  <si>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</si>
  <si>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</si>
  <si>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</si>
  <si>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</si>
  <si>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</si>
  <si>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</si>
  <si>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</si>
  <si>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</si>
  <si>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</si>
  <si>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</si>
  <si>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</si>
  <si>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</si>
  <si>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</si>
  <si>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</si>
  <si>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</si>
  <si>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</si>
  <si>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</si>
  <si>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</si>
  <si>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</si>
  <si>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</si>
  <si>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</si>
  <si>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</si>
  <si>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</si>
  <si>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</si>
  <si>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</si>
  <si>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</si>
  <si>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</si>
  <si>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</si>
  <si>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</si>
  <si>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</si>
  <si>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</si>
  <si>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</si>
  <si>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</si>
  <si>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</si>
  <si>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</si>
  <si>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</si>
  <si>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</si>
  <si>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</si>
  <si>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</si>
  <si>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</si>
  <si>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</si>
  <si>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</si>
  <si>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</si>
  <si>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</si>
  <si>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</si>
  <si>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</si>
  <si>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</si>
  <si>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</si>
  <si>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</si>
  <si>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</si>
  <si>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</si>
  <si>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</si>
  <si>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</si>
  <si>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</si>
  <si>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</si>
  <si>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</si>
  <si>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</si>
  <si>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</si>
  <si>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</si>
  <si>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</si>
  <si>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</si>
  <si>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</si>
  <si>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</si>
  <si>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</si>
  <si>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</si>
  <si>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</si>
  <si>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</si>
  <si>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</si>
  <si>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</si>
  <si>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</si>
  <si>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</si>
  <si>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</si>
  <si>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</si>
  <si>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</si>
  <si>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</si>
  <si>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</si>
  <si>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</si>
  <si>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</si>
  <si>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</si>
  <si>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</si>
  <si>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</si>
  <si>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</si>
  <si>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</si>
  <si>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</si>
  <si>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</si>
  <si>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</si>
  <si>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</si>
  <si>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</si>
  <si>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</si>
  <si>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</si>
  <si>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</si>
  <si>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</si>
  <si>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</si>
  <si>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</si>
  <si>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</si>
  <si>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</si>
  <si>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</si>
  <si>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</si>
  <si>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</si>
  <si>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</si>
  <si>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</si>
  <si>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</si>
  <si>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</si>
  <si>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</si>
  <si>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</si>
  <si>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</si>
  <si>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</si>
  <si>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</si>
  <si>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</si>
  <si>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</si>
  <si>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</si>
  <si>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</si>
  <si>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</si>
  <si>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</si>
  <si>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</si>
  <si>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</si>
  <si>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</si>
  <si>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</si>
  <si>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</si>
  <si>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</si>
  <si>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</si>
  <si>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</si>
  <si>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</si>
  <si>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</si>
  <si>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</si>
  <si>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</si>
  <si>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</si>
  <si>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</si>
  <si>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</si>
  <si>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</si>
  <si>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</si>
  <si>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</si>
  <si>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</si>
  <si>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</si>
  <si>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</si>
  <si>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</si>
  <si>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</si>
  <si>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</si>
  <si>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</si>
  <si>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</si>
  <si>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</si>
  <si>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</si>
  <si>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</si>
  <si>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</si>
  <si>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</si>
  <si>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</si>
  <si>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</si>
  <si>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</si>
  <si>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</si>
  <si>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</si>
  <si>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</si>
  <si>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</si>
  <si>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</si>
  <si>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</si>
  <si>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</si>
  <si>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</si>
  <si>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</si>
  <si>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</si>
  <si>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</si>
  <si>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</si>
  <si>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</si>
  <si>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</si>
  <si>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</si>
  <si>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</si>
  <si>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</si>
  <si>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</si>
  <si>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</si>
  <si>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</si>
  <si>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</si>
  <si>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</si>
  <si>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</si>
  <si>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</si>
  <si>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</si>
  <si>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</si>
  <si>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</si>
  <si>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</si>
  <si>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</si>
  <si>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</si>
  <si>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</si>
  <si>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</si>
  <si>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</si>
  <si>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</si>
  <si>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</si>
  <si>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</si>
  <si>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</si>
  <si>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</si>
  <si>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</si>
  <si>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</si>
  <si>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</si>
  <si>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</si>
  <si>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</si>
  <si>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</si>
  <si>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</si>
  <si>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</si>
  <si>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</si>
  <si>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</si>
  <si>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</si>
  <si>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</si>
  <si>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</si>
  <si>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</si>
  <si>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</si>
  <si>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</si>
  <si>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</si>
  <si>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</si>
  <si>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</si>
  <si>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</si>
  <si>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</si>
  <si>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</si>
  <si>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</si>
  <si>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</si>
  <si>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</si>
  <si>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</si>
  <si>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</si>
  <si>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</si>
  <si>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</si>
  <si>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</si>
  <si>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</si>
  <si>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</si>
  <si>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</si>
  <si>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</si>
  <si>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</si>
  <si>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</si>
  <si>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</si>
  <si>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</si>
  <si>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</si>
  <si>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</si>
  <si>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</si>
  <si>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</si>
  <si>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</si>
  <si>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</si>
  <si>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</si>
  <si>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</si>
  <si>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</si>
  <si>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</si>
  <si>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</si>
  <si>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</si>
  <si>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</si>
  <si>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</si>
  <si>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</si>
  <si>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</si>
  <si>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</si>
  <si>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</si>
  <si>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</si>
  <si>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</si>
  <si>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</si>
  <si>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</si>
  <si>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</si>
  <si>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</si>
  <si>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</si>
  <si>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</si>
  <si>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</si>
  <si>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</si>
  <si>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</si>
  <si>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</si>
  <si>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</si>
  <si>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</si>
  <si>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</si>
  <si>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</si>
  <si>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</si>
  <si>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</si>
  <si>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</si>
  <si>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</si>
  <si>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</si>
  <si>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</si>
  <si>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</si>
  <si>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</si>
  <si>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</si>
  <si>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</si>
  <si>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</si>
  <si>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</si>
  <si>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</si>
  <si>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</si>
  <si>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</si>
  <si>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</si>
  <si>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</si>
  <si>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</si>
  <si>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</si>
  <si>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</si>
  <si>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</si>
  <si>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</si>
  <si>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</si>
  <si>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</si>
  <si>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</si>
  <si>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</si>
  <si>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</si>
  <si>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</si>
  <si>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</si>
  <si>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</si>
  <si>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</si>
  <si>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</si>
  <si>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</si>
  <si>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</si>
  <si>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</si>
  <si>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</si>
  <si>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</si>
  <si>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</si>
  <si>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</si>
  <si>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</si>
  <si>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</si>
  <si>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</si>
  <si>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</si>
  <si>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</si>
  <si>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</si>
  <si>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</si>
  <si>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</si>
  <si>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</si>
  <si>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</si>
  <si>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</si>
  <si>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</si>
  <si>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</si>
  <si>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</si>
  <si>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</si>
  <si>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</si>
  <si>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</si>
  <si>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</si>
  <si>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</si>
  <si>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</si>
  <si>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</si>
  <si>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</si>
  <si>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</si>
  <si>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</si>
  <si>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</si>
  <si>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</si>
  <si>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</si>
  <si>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</si>
  <si>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</si>
  <si>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</si>
  <si>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</si>
  <si>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</si>
  <si>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</si>
  <si>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</si>
  <si>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</si>
  <si>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</si>
  <si>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</si>
  <si>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</si>
  <si>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</si>
  <si>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</si>
  <si>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</si>
  <si>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</si>
  <si>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</si>
  <si>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</si>
  <si>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</si>
  <si>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</si>
  <si>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</si>
  <si>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</si>
  <si>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</si>
  <si>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</si>
  <si>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</si>
  <si>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</si>
  <si>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</si>
  <si>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</si>
  <si>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</si>
  <si>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</si>
  <si>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</si>
  <si>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</si>
  <si>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</si>
  <si>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</si>
  <si>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</si>
  <si>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</si>
  <si>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</si>
  <si>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</si>
  <si>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</si>
  <si>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</si>
  <si>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</si>
  <si>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</si>
  <si>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</si>
  <si>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</si>
  <si>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</si>
  <si>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</si>
  <si>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</si>
  <si>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</si>
  <si>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</si>
  <si>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</si>
  <si>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</si>
  <si>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</si>
  <si>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</si>
  <si>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</si>
  <si>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</si>
  <si>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</si>
  <si>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</si>
  <si>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</si>
  <si>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</si>
  <si>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</si>
  <si>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</si>
  <si>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</si>
  <si>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</si>
  <si>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</si>
  <si>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</si>
  <si>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</si>
  <si>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</si>
  <si>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</si>
  <si>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</si>
  <si>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</si>
  <si>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</si>
  <si>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</si>
  <si>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</si>
  <si>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</si>
  <si>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</si>
  <si>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</si>
  <si>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</si>
  <si>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</si>
  <si>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</si>
  <si>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</si>
  <si>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</si>
  <si>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</si>
  <si>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</si>
  <si>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</si>
  <si>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</si>
  <si>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</si>
  <si>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</si>
  <si>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</si>
  <si>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</si>
  <si>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</si>
  <si>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</si>
  <si>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</si>
  <si>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</si>
  <si>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</si>
  <si>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</si>
  <si>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</si>
  <si>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</si>
  <si>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</si>
  <si>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</si>
  <si>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</si>
  <si>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</si>
  <si>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</si>
  <si>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</si>
  <si>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</si>
  <si>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</si>
  <si>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</si>
  <si>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</si>
  <si>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</si>
  <si>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</si>
  <si>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</si>
  <si>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</si>
  <si>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</si>
  <si>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</si>
  <si>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</si>
  <si>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</si>
  <si>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</si>
  <si>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</si>
  <si>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</si>
  <si>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</si>
  <si>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</si>
  <si>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</si>
  <si>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</si>
  <si>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</si>
  <si>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</si>
  <si>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</si>
  <si>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</si>
  <si>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</si>
  <si>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</si>
  <si>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</si>
  <si>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</si>
  <si>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</si>
  <si>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</si>
  <si>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</si>
  <si>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</si>
  <si>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</si>
  <si>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</si>
  <si>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</si>
  <si>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</si>
  <si>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</si>
  <si>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</si>
  <si>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</si>
  <si>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</si>
  <si>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</si>
  <si>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</si>
  <si>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</si>
  <si>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</si>
  <si>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</si>
  <si>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</si>
  <si>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</si>
  <si>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</si>
  <si>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</si>
  <si>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</si>
  <si>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</si>
  <si>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</si>
  <si>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</si>
  <si>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</si>
  <si>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</si>
  <si>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</si>
  <si>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</si>
  <si>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</si>
  <si>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</si>
  <si>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</si>
  <si>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</si>
  <si>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</si>
  <si>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</si>
  <si>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</si>
  <si>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</si>
  <si>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</si>
  <si>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</si>
  <si>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</si>
  <si>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</si>
  <si>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</si>
  <si>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</si>
  <si>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</si>
  <si>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</si>
  <si>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</si>
  <si>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</si>
  <si>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</si>
  <si>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</si>
  <si>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</si>
  <si>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</si>
  <si>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</si>
  <si>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</si>
  <si>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</si>
  <si>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</si>
  <si>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</si>
  <si>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</si>
  <si>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</si>
  <si>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</si>
  <si>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</si>
  <si>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</si>
  <si>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</si>
  <si>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</si>
  <si>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</si>
  <si>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</si>
  <si>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</si>
  <si>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</si>
  <si>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</si>
  <si>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</si>
  <si>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</si>
  <si>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</si>
  <si>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</si>
  <si>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</si>
  <si>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</si>
  <si>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</si>
  <si>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</si>
  <si>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</si>
  <si>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</si>
  <si>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</si>
  <si>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</si>
  <si>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</si>
  <si>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</si>
  <si>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</si>
  <si>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</si>
  <si>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</si>
  <si>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</si>
  <si>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</si>
  <si>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</si>
  <si>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</si>
  <si>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</si>
  <si>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</si>
  <si>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</si>
  <si>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</si>
  <si>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</si>
  <si>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</si>
  <si>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</si>
  <si>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</si>
  <si>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</si>
  <si>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</si>
  <si>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</si>
  <si>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</si>
  <si>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</si>
  <si>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</si>
  <si>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</si>
  <si>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</si>
  <si>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</si>
  <si>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</si>
  <si>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</si>
  <si>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</si>
  <si>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</si>
  <si>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</si>
  <si>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</si>
  <si>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</si>
  <si>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</si>
  <si>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</si>
  <si>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</si>
  <si>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</si>
  <si>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</si>
  <si>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</si>
  <si>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</si>
  <si>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</si>
  <si>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</si>
  <si>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</si>
  <si>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</si>
  <si>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</si>
  <si>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</si>
  <si>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</si>
  <si>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</si>
  <si>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</si>
  <si>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</si>
  <si>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</si>
  <si>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</si>
  <si>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</si>
  <si>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</si>
  <si>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</si>
  <si>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</si>
  <si>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</si>
  <si>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</si>
  <si>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</si>
  <si>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</si>
  <si>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</si>
  <si>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</si>
  <si>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</si>
  <si>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</si>
  <si>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</si>
  <si>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</si>
  <si>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</si>
  <si>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</si>
  <si>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</si>
  <si>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</si>
  <si>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</si>
  <si>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</si>
  <si>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</si>
  <si>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</si>
  <si>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</si>
  <si>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</si>
  <si>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</si>
  <si>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</si>
  <si>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</si>
  <si>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</si>
  <si>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</si>
  <si>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</si>
  <si>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</si>
  <si>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</si>
  <si>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</si>
  <si>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</si>
  <si>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</si>
  <si>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</si>
  <si>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</si>
  <si>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</si>
  <si>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</si>
  <si>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</si>
  <si>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</si>
  <si>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</si>
  <si>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</si>
  <si>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</si>
  <si>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</si>
  <si>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</si>
  <si>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</si>
  <si>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</si>
  <si>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</si>
  <si>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</si>
  <si>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</si>
  <si>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</si>
  <si>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</si>
  <si>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</si>
  <si>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</si>
  <si>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</si>
  <si>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</si>
  <si>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</si>
  <si>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</si>
  <si>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</si>
  <si>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</si>
  <si>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</si>
  <si>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</si>
  <si>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</si>
  <si>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</si>
  <si>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</si>
  <si>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</si>
  <si>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</si>
  <si>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</si>
  <si>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</si>
  <si>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</si>
  <si>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</si>
  <si>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</si>
  <si>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</si>
  <si>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</si>
  <si>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</si>
  <si>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</si>
  <si>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</si>
  <si>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</si>
  <si>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</si>
  <si>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</si>
  <si>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</si>
  <si>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</si>
  <si>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</si>
  <si>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</si>
  <si>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</si>
  <si>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</si>
  <si>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</si>
  <si>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</si>
  <si>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</si>
  <si>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</si>
  <si>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</si>
  <si>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</si>
  <si>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</si>
  <si>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</si>
  <si>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</si>
  <si>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</si>
  <si>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</si>
  <si>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</si>
  <si>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</si>
  <si>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</si>
  <si>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</si>
  <si>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</si>
  <si>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</si>
  <si>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</si>
  <si>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</si>
  <si>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</si>
  <si>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</si>
  <si>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</si>
  <si>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</si>
  <si>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</si>
  <si>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</si>
  <si>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</si>
  <si>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</si>
  <si>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</si>
  <si>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</si>
  <si>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</si>
  <si>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</si>
  <si>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</si>
  <si>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</si>
  <si>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</si>
  <si>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</si>
  <si>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</si>
  <si>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</si>
  <si>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</si>
  <si>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</si>
  <si>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</si>
  <si>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</si>
  <si>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</si>
  <si>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</si>
  <si>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</si>
  <si>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</si>
  <si>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</si>
  <si>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</si>
  <si>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</si>
  <si>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</si>
  <si>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</si>
  <si>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</si>
  <si>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</si>
  <si>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</si>
  <si>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</si>
  <si>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</si>
  <si>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</si>
  <si>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</si>
  <si>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</si>
  <si>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</si>
  <si>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</si>
  <si>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</si>
  <si>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</si>
  <si>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</si>
  <si>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</si>
  <si>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</si>
  <si>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</si>
  <si>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</si>
  <si>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</si>
  <si>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</si>
  <si>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</si>
  <si>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</si>
  <si>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</si>
  <si>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</si>
  <si>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</si>
  <si>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</si>
  <si>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</si>
  <si>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</si>
  <si>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</si>
  <si>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</si>
  <si>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</si>
  <si>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</si>
  <si>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</si>
  <si>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</si>
  <si>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</si>
  <si>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</si>
  <si>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</si>
  <si>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</si>
  <si>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</si>
  <si>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</si>
  <si>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</si>
  <si>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</si>
  <si>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</si>
  <si>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</si>
  <si>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</si>
  <si>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</si>
  <si>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</si>
  <si>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</si>
  <si>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</si>
  <si>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</si>
  <si>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</si>
  <si>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</si>
  <si>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</si>
  <si>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</si>
  <si>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</si>
  <si>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</si>
  <si>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</si>
  <si>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</si>
  <si>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</si>
  <si>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</si>
  <si>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</si>
  <si>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</si>
  <si>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</si>
  <si>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</si>
  <si>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</si>
  <si>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</si>
  <si>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</si>
  <si>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</si>
  <si>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</si>
  <si>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</si>
  <si>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</si>
  <si>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</si>
  <si>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</si>
  <si>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</si>
  <si>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</si>
  <si>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</si>
  <si>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</si>
  <si>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</si>
  <si>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</si>
  <si>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</si>
  <si>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</si>
  <si>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</si>
  <si>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</si>
  <si>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</si>
  <si>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</si>
  <si>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</si>
  <si>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</si>
  <si>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</si>
  <si>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</si>
  <si>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</si>
  <si>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</si>
  <si>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</si>
  <si>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</si>
  <si>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</si>
  <si>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</si>
  <si>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</si>
  <si>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</si>
  <si>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</si>
  <si>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</si>
  <si>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</si>
  <si>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</si>
  <si>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</si>
  <si>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</si>
  <si>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</si>
  <si>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</si>
  <si>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</si>
  <si>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</si>
  <si>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</si>
  <si>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</si>
  <si>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</si>
  <si>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</si>
  <si>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</si>
  <si>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</si>
  <si>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</si>
  <si>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</si>
  <si>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</si>
  <si>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</si>
  <si>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</si>
  <si>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</si>
  <si>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</si>
  <si>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</si>
  <si>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</si>
  <si>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</si>
  <si>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</si>
  <si>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</si>
  <si>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</si>
  <si>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</si>
  <si>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</si>
  <si>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</si>
  <si>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</si>
  <si>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</si>
  <si>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</si>
  <si>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</si>
  <si>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</si>
  <si>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</si>
  <si>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</si>
  <si>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</si>
  <si>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</si>
  <si>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</si>
  <si>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</si>
  <si>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</si>
  <si>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</si>
  <si>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</si>
  <si>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</si>
  <si>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</si>
  <si>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</si>
  <si>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</si>
  <si>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</si>
  <si>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</si>
  <si>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</si>
  <si>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</si>
  <si>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</si>
  <si>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</si>
  <si>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</si>
  <si>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</si>
  <si>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</si>
  <si>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</si>
  <si>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</si>
  <si>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</si>
  <si>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</si>
  <si>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</si>
  <si>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</si>
  <si>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</si>
  <si>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</si>
  <si>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</si>
  <si>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</si>
  <si>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</si>
  <si>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</si>
  <si>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</si>
  <si>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</si>
  <si>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</si>
  <si>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</si>
  <si>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</si>
  <si>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</si>
  <si>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</si>
  <si>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</si>
  <si>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</si>
  <si>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</si>
  <si>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</si>
  <si>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</si>
  <si>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</si>
  <si>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</si>
  <si>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</si>
  <si>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</si>
  <si>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</si>
  <si>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</si>
  <si>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</si>
  <si>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</si>
  <si>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</si>
  <si>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</si>
  <si>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</si>
  <si>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</si>
  <si>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</si>
  <si>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</si>
  <si>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</si>
  <si>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</si>
  <si>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</si>
  <si>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</si>
  <si>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</si>
  <si>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</si>
  <si>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</si>
  <si>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</si>
  <si>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</si>
  <si>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</si>
  <si>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</si>
  <si>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</si>
  <si>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</si>
  <si>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</si>
  <si>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</si>
  <si>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</si>
  <si>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</si>
  <si>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</si>
  <si>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</si>
  <si>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</si>
  <si>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</si>
  <si>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</si>
  <si>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</si>
  <si>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</si>
  <si>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</si>
  <si>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</si>
  <si>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</si>
  <si>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</si>
  <si>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</si>
  <si>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</si>
  <si>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</si>
  <si>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</si>
  <si>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</si>
  <si>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</si>
  <si>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</si>
  <si>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</si>
  <si>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</si>
  <si>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</si>
  <si>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</si>
  <si>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</si>
  <si>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</si>
  <si>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</si>
  <si>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</si>
  <si>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</si>
  <si>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</si>
  <si>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</si>
  <si>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</si>
  <si>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</si>
  <si>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</si>
  <si>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</si>
  <si>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</si>
  <si>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</si>
  <si>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</si>
  <si>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</si>
  <si>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</si>
  <si>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</si>
  <si>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</si>
  <si>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</si>
  <si>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</si>
  <si>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</si>
  <si>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</si>
  <si>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</si>
  <si>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</si>
  <si>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</si>
  <si>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</si>
  <si>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</si>
  <si>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</si>
  <si>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</si>
  <si>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</si>
  <si>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</si>
  <si>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</si>
  <si>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</si>
  <si>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</si>
  <si>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</si>
  <si>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</si>
  <si>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</si>
  <si>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</si>
  <si>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</si>
  <si>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</si>
  <si>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</si>
  <si>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</si>
  <si>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</si>
  <si>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</si>
  <si>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</si>
  <si>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</si>
  <si>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</si>
  <si>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</si>
  <si>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</si>
  <si>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</si>
  <si>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</si>
  <si>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</si>
  <si>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</si>
  <si>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</si>
  <si>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</si>
  <si>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</si>
  <si>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</si>
  <si>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</si>
  <si>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</si>
  <si>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</si>
  <si>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</si>
  <si>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</si>
  <si>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</si>
  <si>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</si>
  <si>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</si>
  <si>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</si>
  <si>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</si>
  <si>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</si>
  <si>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</si>
  <si>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</si>
  <si>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</si>
  <si>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</si>
  <si>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</si>
  <si>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</si>
  <si>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</si>
  <si>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</si>
  <si>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</si>
  <si>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</si>
  <si>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</si>
  <si>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</si>
  <si>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</si>
  <si>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</si>
  <si>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</si>
  <si>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</si>
  <si>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</si>
  <si>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</si>
  <si>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</si>
  <si>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</si>
  <si>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</si>
  <si>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</si>
  <si>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</si>
  <si>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</si>
  <si>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</si>
  <si>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</si>
  <si>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</si>
  <si>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</si>
  <si>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</si>
  <si>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</si>
  <si>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</si>
  <si>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</si>
  <si>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</si>
  <si>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</si>
  <si>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</si>
  <si>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</si>
  <si>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</si>
  <si>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</si>
  <si>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</si>
  <si>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</si>
  <si>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</si>
  <si>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</si>
  <si>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</si>
  <si>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</si>
  <si>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</si>
  <si>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</si>
  <si>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</si>
  <si>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</si>
  <si>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</si>
  <si>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</si>
  <si>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</si>
  <si>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</si>
  <si>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</si>
  <si>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</si>
  <si>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</si>
  <si>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</si>
  <si>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</si>
  <si>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</si>
  <si>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</si>
  <si>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</si>
  <si>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</si>
  <si>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</si>
  <si>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</si>
  <si>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</si>
  <si>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</si>
  <si>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</si>
  <si>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</si>
  <si>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</si>
  <si>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</si>
  <si>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</si>
  <si>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</si>
  <si>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</si>
  <si>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</si>
  <si>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</si>
  <si>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</si>
  <si>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</si>
  <si>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</si>
  <si>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</si>
  <si>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</si>
  <si>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</si>
  <si>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</si>
  <si>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</si>
  <si>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</si>
  <si>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</si>
  <si>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</si>
  <si>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</si>
  <si>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</si>
  <si>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</si>
  <si>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</si>
  <si>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</si>
  <si>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</si>
  <si>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</si>
  <si>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</si>
  <si>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</si>
  <si>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</si>
  <si>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</si>
  <si>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</si>
  <si>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</si>
  <si>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</si>
  <si>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</si>
  <si>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</si>
  <si>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</si>
  <si>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</si>
  <si>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</si>
  <si>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</si>
  <si>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</si>
  <si>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</si>
  <si>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</si>
  <si>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</si>
  <si>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</si>
  <si>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</si>
  <si>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</si>
  <si>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</si>
  <si>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</si>
  <si>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</si>
  <si>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</si>
  <si>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</si>
  <si>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</si>
  <si>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</si>
  <si>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</si>
  <si>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</si>
  <si>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</si>
  <si>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</si>
  <si>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</si>
  <si>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</si>
  <si>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</si>
  <si>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</si>
  <si>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</si>
  <si>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</si>
  <si>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</si>
  <si>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</si>
  <si>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</si>
  <si>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</si>
  <si>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</si>
  <si>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</si>
  <si>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</si>
  <si>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</si>
  <si>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</si>
  <si>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</si>
  <si>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</si>
  <si>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</si>
  <si>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</si>
  <si>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</si>
  <si>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</si>
  <si>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</si>
  <si>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</si>
  <si>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</si>
  <si>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</si>
  <si>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</si>
  <si>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</si>
  <si>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</si>
  <si>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</si>
  <si>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</si>
  <si>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</si>
  <si>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</si>
  <si>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</si>
  <si>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</si>
  <si>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</si>
  <si>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</si>
  <si>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</si>
  <si>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</si>
  <si>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</si>
  <si>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</si>
  <si>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</si>
  <si>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</si>
  <si>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</si>
  <si>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</si>
  <si>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</si>
  <si>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</si>
  <si>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</si>
  <si>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</si>
  <si>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</si>
  <si>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</si>
  <si>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</si>
  <si>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</si>
  <si>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</si>
  <si>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</si>
  <si>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</si>
  <si>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</si>
  <si>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</si>
  <si>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</si>
  <si>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</si>
  <si>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</si>
  <si>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</si>
  <si>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</si>
  <si>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</si>
  <si>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</si>
  <si>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</si>
  <si>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</si>
  <si>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</si>
  <si>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</si>
  <si>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</si>
  <si>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</si>
  <si>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</si>
  <si>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</si>
  <si>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</si>
  <si>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</si>
  <si>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</si>
  <si>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</si>
  <si>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</si>
  <si>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</si>
  <si>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</si>
  <si>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</si>
  <si>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</si>
  <si>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</si>
  <si>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</si>
  <si>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</si>
  <si>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</si>
  <si>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</si>
  <si>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</si>
  <si>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</si>
  <si>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</si>
  <si>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</si>
  <si>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</si>
  <si>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</si>
  <si>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</si>
  <si>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</si>
  <si>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</si>
  <si>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</si>
  <si>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</si>
  <si>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</si>
  <si>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</si>
  <si>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</si>
  <si>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</si>
  <si>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</si>
  <si>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</si>
  <si>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</si>
  <si>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</si>
  <si>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</si>
  <si>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</si>
  <si>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</si>
  <si>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</si>
  <si>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</si>
  <si>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</si>
  <si>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</si>
  <si>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</si>
  <si>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</si>
  <si>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</si>
  <si>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</si>
  <si>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</si>
  <si>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</si>
  <si>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</si>
  <si>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</si>
  <si>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</si>
  <si>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</si>
  <si>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</si>
  <si>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</si>
  <si>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</si>
  <si>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</si>
  <si>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</si>
  <si>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</si>
  <si>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</si>
  <si>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</si>
  <si>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</si>
  <si>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</si>
  <si>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</si>
  <si>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</si>
  <si>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</si>
  <si>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</si>
  <si>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</si>
  <si>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</si>
  <si>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</si>
  <si>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</si>
  <si>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</si>
  <si>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</si>
  <si>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</si>
  <si>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</si>
  <si>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</si>
  <si>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</si>
  <si>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</si>
  <si>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</si>
  <si>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</si>
  <si>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</si>
  <si>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</si>
  <si>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</si>
  <si>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</si>
  <si>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</si>
  <si>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</si>
  <si>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</si>
  <si>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</si>
  <si>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</si>
  <si>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</si>
  <si>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</si>
  <si>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</si>
  <si>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</si>
  <si>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</si>
  <si>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</si>
  <si>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</si>
  <si>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</si>
  <si>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</si>
  <si>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</si>
  <si>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</si>
  <si>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</si>
  <si>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</si>
  <si>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</si>
  <si>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</si>
  <si>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</si>
  <si>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</si>
  <si>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</si>
  <si>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</si>
  <si>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</si>
  <si>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</si>
  <si>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</si>
  <si>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</si>
  <si>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</si>
  <si>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</si>
  <si>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</si>
  <si>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</si>
  <si>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</si>
  <si>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</si>
  <si>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</si>
  <si>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</si>
  <si>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</si>
  <si>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</si>
  <si>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</si>
  <si>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</si>
  <si>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</si>
  <si>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</si>
  <si>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</si>
  <si>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</si>
  <si>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</si>
  <si>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</si>
  <si>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</si>
  <si>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</si>
  <si>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</si>
  <si>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</si>
  <si>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</si>
  <si>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</si>
  <si>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</si>
  <si>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</si>
  <si>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</si>
  <si>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</si>
  <si>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</si>
  <si>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</si>
  <si>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</si>
  <si>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</si>
  <si>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</si>
  <si>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</si>
  <si>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</si>
  <si>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</si>
  <si>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</si>
  <si>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</si>
  <si>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</si>
  <si>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</si>
  <si>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</si>
  <si>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</si>
  <si>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</si>
  <si>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</si>
  <si>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</si>
  <si>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</si>
  <si>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</si>
  <si>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</si>
  <si>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</si>
  <si>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</si>
  <si>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</si>
  <si>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</si>
  <si>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</si>
  <si>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</si>
  <si>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</si>
  <si>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</si>
  <si>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</si>
  <si>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</si>
  <si>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</si>
  <si>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</si>
  <si>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</si>
  <si>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</si>
  <si>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</si>
  <si>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</si>
  <si>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</si>
  <si>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</si>
  <si>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</si>
  <si>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</si>
  <si>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</si>
  <si>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</si>
  <si>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</si>
  <si>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</si>
  <si>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</si>
  <si>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</si>
  <si>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</si>
  <si>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</si>
  <si>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</si>
  <si>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</si>
  <si>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</si>
  <si>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</si>
  <si>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</si>
  <si>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</si>
  <si>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</si>
  <si>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</si>
  <si>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</si>
  <si>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</si>
  <si>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</si>
  <si>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</si>
  <si>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</si>
  <si>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</si>
  <si>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</si>
  <si>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</si>
  <si>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</si>
  <si>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</si>
  <si>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</si>
  <si>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</si>
  <si>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</si>
  <si>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</si>
  <si>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</si>
  <si>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</si>
  <si>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</si>
  <si>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</si>
  <si>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</si>
  <si>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</si>
  <si>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</si>
  <si>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</si>
  <si>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</si>
  <si>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</si>
  <si>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</si>
  <si>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</si>
  <si>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</si>
  <si>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</si>
  <si>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</si>
  <si>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</si>
  <si>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</si>
  <si>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</si>
  <si>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</si>
  <si>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</si>
  <si>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</si>
  <si>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</si>
  <si>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</si>
  <si>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</si>
  <si>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</si>
  <si>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</si>
  <si>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</si>
  <si>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</si>
  <si>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</si>
  <si>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</si>
  <si>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</si>
  <si>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</si>
  <si>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</si>
  <si>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</si>
  <si>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</si>
  <si>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</si>
  <si>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</si>
  <si>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</si>
  <si>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</si>
  <si>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</si>
  <si>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</si>
  <si>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</si>
  <si>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</si>
  <si>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</si>
  <si>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</si>
  <si>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</si>
  <si>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</si>
  <si>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</si>
  <si>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</si>
  <si>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</si>
  <si>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</si>
  <si>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</si>
  <si>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</si>
  <si>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</si>
  <si>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</si>
  <si>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</si>
  <si>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</si>
  <si>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</si>
  <si>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</si>
  <si>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</si>
  <si>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</si>
  <si>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</si>
  <si>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</si>
  <si>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</si>
  <si>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</si>
  <si>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</si>
  <si>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</si>
  <si>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</si>
  <si>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</si>
  <si>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</si>
  <si>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</si>
  <si>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</si>
  <si>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</si>
  <si>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</si>
  <si>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</si>
  <si>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</si>
  <si>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</si>
  <si>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</si>
  <si>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</si>
  <si>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</si>
  <si>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</si>
  <si>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</si>
  <si>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</si>
  <si>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</si>
  <si>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</si>
  <si>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</si>
  <si>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</si>
  <si>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</si>
  <si>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</si>
  <si>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</si>
  <si>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</si>
  <si>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</si>
  <si>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</si>
  <si>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</si>
  <si>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</si>
  <si>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</si>
  <si>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</si>
  <si>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</si>
  <si>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</si>
  <si>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</si>
  <si>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</si>
  <si>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</si>
  <si>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</si>
  <si>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</si>
  <si>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</si>
  <si>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</si>
  <si>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</si>
  <si>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</si>
  <si>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</si>
  <si>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</si>
  <si>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</si>
  <si>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</si>
  <si>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</si>
  <si>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</si>
  <si>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</si>
  <si>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</si>
  <si>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</si>
  <si>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</si>
  <si>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</si>
  <si>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</si>
  <si>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</si>
  <si>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</si>
  <si>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</si>
  <si>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</si>
  <si>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</si>
  <si>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</si>
  <si>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</si>
  <si>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</si>
  <si>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</si>
  <si>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</si>
  <si>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</si>
  <si>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</si>
  <si>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</si>
  <si>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</si>
  <si>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</si>
  <si>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</si>
  <si>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</si>
  <si>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</si>
  <si>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</si>
  <si>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</si>
  <si>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</si>
  <si>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</si>
  <si>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</si>
  <si>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</si>
  <si>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</si>
  <si>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</si>
  <si>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</si>
  <si>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</si>
  <si>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</si>
  <si>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</si>
  <si>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</si>
  <si>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</si>
  <si>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</si>
  <si>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</si>
  <si>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</si>
  <si>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</si>
  <si>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</si>
  <si>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</si>
  <si>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</si>
  <si>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</si>
  <si>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</si>
  <si>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</si>
  <si>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</si>
  <si>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</si>
  <si>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</si>
  <si>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</si>
  <si>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</si>
  <si>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</si>
  <si>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</si>
  <si>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</si>
  <si>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</si>
  <si>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</si>
  <si>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</si>
  <si>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</si>
  <si>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</si>
  <si>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</si>
  <si>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</si>
  <si>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</si>
  <si>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</si>
  <si>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</si>
  <si>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</si>
  <si>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</si>
  <si>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</si>
  <si>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</si>
  <si>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</si>
  <si>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</si>
  <si>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</si>
  <si>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</si>
  <si>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</si>
  <si>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</si>
  <si>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</si>
  <si>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</si>
  <si>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</si>
  <si>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</si>
  <si>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</si>
  <si>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</si>
  <si>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</si>
  <si>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</si>
  <si>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</si>
  <si>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</si>
  <si>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</si>
  <si>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</si>
  <si>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</si>
  <si>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</si>
  <si>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</si>
  <si>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</si>
  <si>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</si>
  <si>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</si>
  <si>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</si>
  <si>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</si>
  <si>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</si>
  <si>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</si>
  <si>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</si>
  <si>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</si>
  <si>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</si>
  <si>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</si>
  <si>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</si>
  <si>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</si>
  <si>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</si>
  <si>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</si>
  <si>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</si>
  <si>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</si>
  <si>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</si>
  <si>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</si>
  <si>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</si>
  <si>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</si>
  <si>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</si>
  <si>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</si>
  <si>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</si>
  <si>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</si>
  <si>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</si>
  <si>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</si>
  <si>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</si>
  <si>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</si>
  <si>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</si>
  <si>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</si>
  <si>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</si>
  <si>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</si>
  <si>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</si>
  <si>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</si>
  <si>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</si>
  <si>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</si>
  <si>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</si>
  <si>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</si>
  <si>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</si>
  <si>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</si>
  <si>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</si>
  <si>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</si>
  <si>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</si>
  <si>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</si>
  <si>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</si>
  <si>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</si>
  <si>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</si>
  <si>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</si>
  <si>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</si>
  <si>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</si>
  <si>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</si>
  <si>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</si>
  <si>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</si>
  <si>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</si>
  <si>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</si>
  <si>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</si>
  <si>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</si>
  <si>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</si>
  <si>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</si>
  <si>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</si>
  <si>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</si>
  <si>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</si>
  <si>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</si>
  <si>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</si>
  <si>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</si>
  <si>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</si>
  <si>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</si>
  <si>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</si>
  <si>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</si>
  <si>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</si>
  <si>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</si>
  <si>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</si>
  <si>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</si>
  <si>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</si>
  <si>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</si>
  <si>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</si>
  <si>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</si>
  <si>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</si>
  <si>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</si>
  <si>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</si>
  <si>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</si>
  <si>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</si>
  <si>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</si>
  <si>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</si>
  <si>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</si>
  <si>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</si>
  <si>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</si>
  <si>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</si>
  <si>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</si>
  <si>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</si>
  <si>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</si>
  <si>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</si>
  <si>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</si>
  <si>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</si>
  <si>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</si>
  <si>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</si>
  <si>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</si>
  <si>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</si>
  <si>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</si>
  <si>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</si>
  <si>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</si>
  <si>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</si>
  <si>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</si>
  <si>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</si>
  <si>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</si>
  <si>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</si>
  <si>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</si>
  <si>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</si>
  <si>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</si>
  <si>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</si>
  <si>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</si>
  <si>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</si>
  <si>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</si>
  <si>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</si>
  <si>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</si>
  <si>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</si>
  <si>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</si>
  <si>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</si>
  <si>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</si>
  <si>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</si>
  <si>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</si>
  <si>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</si>
  <si>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</si>
  <si>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</si>
  <si>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</si>
  <si>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</si>
  <si>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</si>
  <si>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</si>
  <si>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</si>
  <si>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</si>
  <si>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</si>
  <si>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</si>
  <si>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</si>
  <si>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</si>
  <si>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</si>
  <si>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</si>
  <si>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</si>
  <si>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</si>
  <si>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</si>
  <si>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</si>
  <si>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</si>
  <si>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</si>
  <si>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</si>
  <si>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</si>
  <si>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</si>
  <si>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</si>
  <si>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</si>
  <si>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</si>
  <si>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</si>
  <si>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</si>
  <si>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</si>
  <si>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</si>
  <si>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</si>
  <si>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</si>
  <si>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</si>
  <si>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</si>
  <si>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</si>
  <si>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</si>
  <si>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</si>
  <si>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</si>
  <si>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</si>
  <si>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</si>
  <si>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</si>
  <si>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</si>
  <si>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</si>
  <si>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</si>
  <si>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</si>
  <si>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</si>
  <si>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</si>
  <si>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</si>
  <si>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</si>
  <si>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</si>
  <si>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</si>
  <si>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</si>
  <si>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</si>
  <si>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</si>
  <si>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</si>
  <si>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</si>
  <si>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</si>
  <si>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</si>
  <si>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</si>
  <si>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</si>
  <si>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</si>
  <si>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</si>
  <si>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</si>
  <si>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</si>
  <si>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</si>
  <si>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</si>
  <si>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</si>
  <si>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</si>
  <si>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</si>
  <si>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</si>
  <si>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</si>
  <si>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</si>
  <si>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</si>
  <si>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</si>
  <si>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</si>
  <si>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</si>
  <si>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</si>
  <si>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</si>
  <si>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</si>
  <si>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</si>
  <si>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</si>
  <si>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</si>
  <si>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</si>
  <si>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</si>
  <si>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</si>
  <si>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</si>
  <si>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</si>
  <si>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</si>
  <si>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</si>
  <si>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</si>
  <si>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</si>
  <si>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</si>
  <si>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</si>
  <si>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</si>
  <si>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</si>
  <si>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</si>
  <si>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</si>
  <si>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</si>
  <si>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</si>
  <si>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</si>
  <si>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</si>
  <si>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</si>
  <si>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</si>
  <si>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</si>
  <si>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</si>
  <si>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</si>
  <si>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</si>
  <si>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</si>
  <si>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</si>
  <si>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</si>
  <si>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</si>
  <si>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</si>
  <si>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</si>
  <si>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</si>
  <si>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</si>
  <si>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</si>
  <si>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</si>
  <si>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</si>
  <si>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</si>
  <si>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</si>
  <si>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</si>
  <si>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</si>
  <si>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</si>
  <si>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</si>
  <si>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</si>
  <si>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</si>
  <si>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</si>
  <si>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</si>
  <si>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</si>
  <si>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</si>
  <si>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</si>
  <si>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</si>
  <si>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</si>
  <si>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</si>
  <si>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</si>
  <si>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</si>
  <si>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</si>
  <si>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</si>
  <si>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</si>
  <si>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</si>
  <si>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</si>
  <si>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</si>
  <si>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</si>
  <si>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</si>
  <si>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</si>
  <si>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</si>
  <si>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</si>
  <si>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</si>
  <si>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</si>
  <si>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</si>
  <si>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</si>
  <si>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</si>
  <si>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</si>
  <si>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</si>
  <si>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</si>
  <si>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</si>
  <si>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</si>
  <si>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</si>
  <si>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</si>
  <si>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</si>
  <si>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</si>
  <si>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</si>
  <si>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</si>
  <si>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</si>
  <si>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</si>
  <si>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</si>
  <si>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</si>
  <si>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</si>
  <si>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</si>
  <si>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</si>
  <si>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</si>
  <si>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</si>
  <si>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</si>
  <si>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</si>
  <si>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</si>
  <si>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</si>
  <si>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</si>
  <si>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</si>
  <si>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</si>
  <si>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</si>
  <si>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</si>
  <si>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</si>
  <si>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</si>
  <si>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</si>
  <si>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</si>
  <si>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</si>
  <si>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</si>
  <si>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</si>
  <si>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</si>
  <si>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</si>
  <si>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</si>
  <si>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</si>
  <si>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</si>
  <si>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</si>
  <si>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</si>
  <si>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</si>
  <si>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</si>
  <si>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</si>
  <si>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</si>
  <si>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</si>
  <si>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</si>
  <si>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</si>
  <si>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</si>
  <si>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</si>
  <si>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</si>
  <si>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</si>
  <si>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</si>
  <si>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</si>
  <si>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</si>
  <si>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</si>
  <si>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</si>
  <si>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</si>
  <si>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</si>
  <si>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</si>
  <si>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</si>
  <si>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</si>
  <si>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</si>
  <si>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</si>
  <si>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</si>
  <si>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</si>
  <si>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</si>
  <si>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</si>
  <si>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</si>
  <si>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</si>
  <si>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</si>
  <si>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</si>
  <si>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</si>
  <si>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</si>
  <si>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</si>
  <si>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</si>
  <si>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</si>
  <si>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</si>
  <si>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</si>
  <si>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</si>
  <si>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</si>
  <si>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</si>
  <si>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</si>
  <si>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</si>
  <si>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</si>
  <si>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</si>
  <si>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</si>
  <si>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</si>
  <si>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</si>
  <si>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</si>
  <si>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</si>
  <si>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</si>
  <si>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</si>
  <si>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</si>
  <si>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</si>
  <si>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</si>
  <si>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</si>
  <si>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</si>
  <si>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</si>
  <si>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</si>
  <si>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</si>
  <si>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</si>
  <si>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</si>
  <si>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</si>
  <si>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</si>
  <si>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</si>
  <si>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</si>
  <si>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</si>
  <si>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</si>
  <si>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</si>
  <si>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</si>
  <si>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</si>
  <si>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</si>
  <si>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</si>
  <si>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</si>
  <si>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</si>
  <si>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</si>
  <si>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</si>
  <si>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</si>
  <si>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</si>
  <si>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</si>
  <si>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</si>
  <si>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</si>
  <si>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</si>
  <si>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</si>
  <si>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</si>
  <si>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</si>
  <si>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</si>
  <si>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</si>
  <si>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</si>
  <si>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</si>
  <si>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</si>
  <si>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</si>
  <si>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</si>
  <si>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</si>
  <si>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</si>
  <si>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</si>
  <si>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</si>
  <si>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</si>
  <si>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</si>
  <si>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</si>
  <si>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</si>
  <si>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</si>
  <si>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</si>
  <si>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</si>
  <si>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</si>
  <si>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</si>
  <si>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</si>
  <si>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</si>
  <si>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</si>
  <si>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</si>
  <si>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</si>
  <si>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</si>
  <si>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</si>
  <si>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</si>
  <si>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</si>
  <si>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</si>
  <si>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</si>
  <si>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</si>
  <si>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</si>
  <si>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</si>
  <si>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</si>
  <si>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</si>
  <si>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</si>
  <si>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</si>
  <si>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</si>
  <si>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</si>
  <si>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</si>
  <si>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</si>
  <si>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</si>
  <si>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</si>
  <si>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</si>
  <si>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</si>
  <si>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</si>
  <si>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</si>
  <si>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</si>
  <si>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</si>
  <si>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</si>
  <si>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</si>
  <si>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</si>
  <si>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</si>
  <si>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</si>
  <si>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</si>
  <si>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</si>
  <si>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</si>
  <si>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</si>
  <si>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</si>
  <si>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</si>
  <si>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</si>
  <si>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</si>
  <si>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</si>
  <si>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</si>
  <si>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</si>
  <si>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</si>
  <si>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</si>
  <si>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</si>
  <si>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</si>
  <si>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</si>
  <si>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</si>
  <si>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</si>
  <si>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</si>
  <si>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</si>
  <si>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</si>
  <si>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</si>
  <si>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</si>
  <si>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</si>
  <si>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</si>
  <si>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</si>
  <si>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</si>
  <si>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</si>
  <si>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</si>
  <si>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</si>
  <si>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</si>
  <si>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</si>
  <si>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</si>
  <si>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</si>
  <si>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</si>
  <si>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</si>
  <si>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</si>
  <si>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</si>
  <si>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</si>
  <si>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</si>
  <si>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</si>
  <si>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</si>
  <si>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</si>
  <si>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</si>
  <si>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</si>
  <si>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</si>
  <si>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</si>
  <si>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</si>
  <si>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</si>
  <si>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</si>
  <si>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</si>
  <si>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</si>
  <si>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</si>
  <si>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</si>
  <si>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</si>
  <si>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</si>
  <si>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</si>
  <si>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</si>
  <si>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</si>
  <si>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</si>
  <si>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</si>
  <si>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</si>
  <si>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</si>
  <si>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</si>
  <si>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</si>
  <si>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</si>
  <si>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</si>
  <si>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</si>
  <si>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</si>
  <si>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</si>
  <si>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</si>
  <si>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</si>
  <si>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</si>
  <si>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</si>
  <si>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</si>
  <si>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</si>
  <si>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</si>
  <si>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</si>
  <si>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</si>
  <si>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</si>
  <si>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</si>
  <si>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</si>
  <si>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</si>
  <si>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</si>
  <si>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</si>
  <si>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</si>
  <si>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</si>
  <si>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</si>
  <si>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</si>
  <si>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</si>
  <si>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</si>
  <si>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</si>
  <si>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</si>
  <si>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</si>
  <si>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</si>
  <si>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</si>
  <si>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</si>
  <si>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</si>
  <si>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</si>
  <si>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</si>
  <si>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</si>
  <si>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</si>
  <si>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</si>
  <si>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</si>
  <si>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</si>
  <si>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</si>
  <si>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</si>
  <si>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</si>
  <si>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</si>
  <si>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</si>
  <si>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</si>
  <si>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</si>
  <si>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</si>
  <si>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</si>
  <si>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</si>
  <si>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</si>
  <si>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</si>
  <si>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</si>
  <si>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</si>
  <si>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</si>
  <si>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</si>
  <si>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</si>
  <si>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</si>
  <si>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</si>
  <si>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</si>
  <si>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</si>
  <si>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</si>
  <si>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</si>
  <si>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</si>
  <si>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</si>
  <si>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</si>
  <si>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</si>
  <si>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</si>
  <si>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</si>
  <si>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</si>
  <si>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</si>
  <si>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</si>
  <si>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</si>
  <si>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</si>
  <si>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</si>
  <si>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</si>
  <si>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</si>
  <si>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</si>
  <si>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</si>
  <si>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</si>
  <si>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</si>
  <si>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</si>
  <si>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</si>
  <si>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</si>
  <si>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</si>
  <si>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</si>
  <si>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</si>
  <si>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</si>
  <si>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</si>
  <si>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</si>
  <si>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</si>
  <si>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</si>
  <si>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</si>
  <si>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</si>
  <si>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</si>
  <si>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</si>
  <si>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</si>
  <si>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</si>
  <si>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</si>
  <si>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</si>
  <si>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</si>
  <si>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</si>
  <si>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</si>
  <si>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</si>
  <si>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</si>
  <si>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</si>
  <si>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</si>
  <si>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</si>
  <si>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</si>
  <si>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</si>
  <si>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</si>
  <si>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</si>
  <si>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</si>
  <si>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</si>
  <si>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</si>
  <si>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</si>
  <si>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</si>
  <si>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</si>
  <si>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</si>
  <si>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</si>
  <si>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</si>
  <si>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</si>
  <si>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</si>
  <si>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</si>
  <si>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</si>
  <si>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</si>
  <si>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</si>
  <si>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</si>
  <si>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</si>
  <si>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</si>
  <si>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</si>
  <si>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</si>
  <si>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</si>
  <si>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</si>
  <si>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</si>
  <si>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</si>
  <si>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</si>
  <si>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</si>
  <si>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</si>
  <si>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</si>
  <si>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</si>
  <si>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</si>
  <si>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</si>
  <si>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</si>
  <si>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</si>
  <si>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</si>
  <si>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</si>
  <si>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</si>
  <si>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</si>
  <si>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</si>
  <si>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</si>
  <si>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</si>
  <si>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</si>
  <si>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</si>
  <si>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</si>
  <si>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</si>
  <si>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</si>
  <si>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</si>
  <si>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</si>
  <si>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</si>
  <si>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</si>
  <si>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</si>
  <si>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</si>
  <si>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</si>
  <si>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</si>
  <si>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</si>
  <si>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</si>
  <si>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</si>
  <si>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</si>
  <si>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</si>
  <si>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</si>
  <si>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</si>
  <si>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</si>
  <si>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</si>
  <si>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</si>
  <si>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</si>
  <si>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</si>
  <si>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</si>
  <si>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</si>
  <si>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</si>
  <si>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</si>
  <si>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</si>
  <si>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</si>
  <si>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</si>
  <si>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</si>
  <si>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</si>
  <si>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</si>
  <si>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</si>
  <si>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</si>
  <si>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</si>
  <si>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</si>
  <si>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</si>
  <si>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</si>
  <si>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</si>
  <si>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</si>
  <si>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</si>
  <si>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</si>
  <si>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</si>
  <si>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</si>
  <si>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</si>
  <si>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</si>
  <si>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</si>
  <si>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</si>
  <si>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</si>
  <si>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</si>
  <si>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</si>
  <si>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</si>
  <si>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</si>
  <si>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</si>
  <si>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</si>
  <si>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</si>
  <si>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</si>
  <si>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</si>
  <si>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</si>
  <si>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</si>
  <si>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</si>
  <si>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</si>
  <si>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</si>
  <si>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</si>
  <si>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</si>
  <si>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</si>
  <si>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</si>
  <si>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</si>
  <si>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</si>
  <si>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</si>
  <si>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</si>
  <si>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</si>
  <si>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</si>
  <si>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</si>
  <si>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</si>
  <si>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</si>
  <si>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</si>
  <si>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</si>
  <si>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</si>
  <si>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</si>
  <si>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</si>
  <si>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</si>
  <si>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</si>
  <si>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</si>
  <si>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</si>
  <si>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</si>
  <si>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</si>
  <si>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</si>
  <si>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</si>
  <si>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</si>
  <si>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</si>
  <si>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</si>
  <si>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</si>
  <si>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</si>
  <si>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</si>
  <si>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</si>
  <si>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</si>
  <si>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</si>
  <si>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</si>
  <si>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</si>
  <si>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</si>
  <si>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</si>
  <si>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</si>
  <si>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</si>
  <si>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</si>
  <si>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</si>
  <si>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</si>
  <si>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</si>
  <si>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</si>
  <si>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</si>
  <si>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</si>
  <si>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</si>
  <si>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</si>
  <si>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</si>
  <si>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</si>
  <si>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</si>
  <si>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</si>
  <si>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</si>
  <si>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</si>
  <si>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</si>
  <si>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</si>
  <si>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</si>
  <si>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</si>
  <si>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</si>
  <si>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</si>
  <si>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</si>
  <si>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</si>
  <si>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</si>
  <si>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</si>
  <si>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</si>
  <si>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</si>
  <si>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</si>
  <si>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</si>
  <si>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</si>
  <si>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</si>
  <si>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</si>
  <si>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</si>
  <si>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</si>
  <si>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</si>
  <si>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</si>
  <si>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</si>
  <si>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</si>
  <si>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</si>
  <si>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</si>
  <si>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</si>
  <si>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</si>
  <si>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</si>
  <si>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</si>
  <si>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</si>
  <si>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</si>
  <si>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</si>
  <si>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</si>
  <si>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</si>
  <si>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</si>
  <si>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</si>
  <si>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</si>
  <si>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</si>
  <si>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</si>
  <si>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</si>
  <si>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</si>
  <si>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</si>
  <si>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</si>
  <si>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</si>
  <si>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</si>
  <si>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</si>
  <si>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</si>
  <si>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</si>
  <si>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</si>
  <si>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</si>
  <si>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</si>
  <si>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</si>
  <si>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</si>
  <si>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</si>
  <si>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</si>
  <si>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</si>
  <si>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</si>
  <si>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</si>
  <si>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</si>
  <si>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</si>
  <si>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</si>
  <si>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</si>
  <si>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</si>
  <si>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</si>
  <si>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</si>
  <si>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</si>
  <si>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</si>
  <si>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</si>
  <si>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</si>
  <si>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</si>
  <si>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</si>
  <si>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</si>
  <si>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</si>
  <si>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</si>
  <si>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</si>
  <si>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</si>
  <si>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</si>
  <si>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</si>
  <si>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</si>
  <si>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</si>
  <si>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</si>
  <si>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</si>
  <si>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</si>
  <si>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</si>
  <si>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</si>
  <si>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</si>
  <si>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</si>
  <si>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</si>
  <si>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</si>
  <si>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</si>
  <si>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</si>
  <si>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</si>
  <si>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</si>
  <si>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</si>
  <si>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</si>
  <si>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</si>
  <si>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</si>
  <si>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</si>
  <si>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</si>
  <si>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</si>
  <si>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</si>
  <si>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</si>
  <si>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</si>
  <si>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</si>
  <si>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</si>
  <si>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</si>
  <si>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</si>
  <si>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</si>
  <si>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</si>
  <si>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</si>
  <si>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</si>
  <si>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</si>
  <si>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</si>
  <si>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</si>
  <si>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</si>
  <si>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</si>
  <si>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</si>
  <si>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</si>
  <si>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</si>
  <si>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</si>
  <si>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</si>
  <si>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</si>
  <si>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</si>
  <si>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</si>
  <si>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</si>
  <si>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</si>
  <si>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</si>
  <si>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</si>
  <si>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</si>
  <si>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</si>
  <si>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</si>
  <si>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</si>
  <si>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</si>
  <si>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</si>
  <si>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</si>
  <si>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</si>
  <si>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</si>
  <si>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</si>
  <si>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</si>
  <si>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</si>
  <si>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</si>
  <si>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</si>
  <si>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</si>
  <si>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</si>
  <si>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</si>
  <si>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</si>
  <si>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</si>
  <si>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</si>
  <si>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</si>
  <si>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</si>
  <si>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</si>
  <si>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</si>
  <si>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</si>
  <si>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</si>
  <si>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</si>
  <si>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</si>
  <si>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</si>
  <si>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</si>
  <si>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</si>
  <si>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</si>
  <si>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</si>
  <si>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</si>
  <si>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</si>
  <si>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</si>
  <si>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</si>
  <si>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</si>
  <si>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</si>
  <si>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</si>
  <si>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</si>
  <si>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</si>
  <si>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</si>
  <si>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</si>
  <si>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</si>
  <si>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</si>
  <si>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</si>
  <si>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</si>
  <si>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</si>
  <si>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</si>
  <si>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</si>
  <si>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</si>
  <si>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</si>
  <si>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</si>
  <si>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</si>
  <si>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</si>
  <si>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</si>
  <si>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</si>
  <si>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</si>
  <si>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</si>
  <si>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</si>
  <si>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</si>
  <si>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</si>
  <si>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</si>
  <si>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</si>
  <si>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</si>
  <si>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</si>
  <si>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</si>
  <si>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</si>
  <si>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</si>
  <si>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</si>
  <si>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</si>
  <si>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</si>
  <si>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</si>
  <si>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</si>
  <si>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</si>
  <si>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</si>
  <si>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</si>
  <si>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</si>
  <si>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</si>
  <si>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</si>
  <si>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</si>
  <si>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</si>
  <si>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</si>
  <si>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</si>
  <si>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</si>
  <si>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</si>
  <si>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</si>
  <si>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</si>
  <si>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</si>
  <si>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</si>
  <si>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</si>
  <si>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</si>
  <si>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</si>
  <si>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</si>
  <si>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</si>
  <si>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</si>
  <si>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</si>
  <si>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</si>
  <si>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</si>
  <si>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</si>
  <si>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</si>
  <si>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</si>
  <si>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</si>
  <si>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</si>
  <si>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</si>
  <si>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</si>
  <si>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</si>
  <si>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</si>
  <si>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</si>
  <si>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</si>
  <si>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</si>
  <si>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</si>
  <si>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</si>
  <si>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</si>
  <si>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</si>
  <si>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</si>
  <si>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</si>
  <si>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</si>
  <si>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</si>
  <si>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</si>
  <si>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</si>
  <si>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</si>
  <si>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</si>
  <si>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</si>
  <si>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</si>
  <si>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</si>
  <si>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</si>
  <si>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</si>
  <si>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</si>
  <si>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</si>
  <si>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</si>
  <si>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</si>
  <si>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</si>
  <si>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</si>
  <si>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</si>
  <si>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</si>
  <si>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</si>
  <si>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</si>
  <si>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</si>
  <si>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</si>
  <si>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</si>
  <si>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</si>
  <si>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</si>
  <si>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</si>
  <si>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</si>
  <si>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</si>
  <si>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</si>
  <si>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</si>
  <si>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</si>
  <si>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</si>
  <si>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</si>
  <si>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</si>
  <si>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</si>
  <si>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</si>
  <si>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</si>
  <si>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</si>
  <si>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</si>
  <si>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</si>
  <si>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</si>
  <si>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</si>
  <si>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</si>
  <si>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</si>
  <si>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</si>
  <si>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</si>
  <si>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</si>
  <si>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</si>
  <si>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</si>
  <si>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</si>
  <si>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</si>
  <si>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</si>
  <si>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</si>
  <si>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</si>
  <si>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</si>
  <si>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</si>
  <si>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</si>
  <si>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</si>
  <si>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</si>
  <si>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</si>
  <si>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</si>
  <si>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</si>
  <si>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</si>
  <si>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</si>
  <si>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</si>
  <si>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</si>
  <si>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</si>
  <si>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</si>
  <si>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</si>
  <si>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</si>
  <si>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</si>
  <si>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</si>
  <si>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</si>
  <si>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</si>
  <si>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</si>
  <si>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</si>
  <si>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</si>
  <si>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</si>
  <si>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</si>
  <si>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</si>
  <si>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</si>
  <si>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</si>
  <si>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</si>
  <si>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</si>
  <si>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</si>
  <si>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</si>
  <si>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</si>
  <si>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</si>
  <si>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</si>
  <si>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</si>
  <si>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</si>
  <si>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</si>
  <si>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</si>
  <si>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</si>
  <si>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</si>
  <si>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</si>
  <si>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</si>
  <si>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</si>
  <si>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</si>
  <si>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</si>
  <si>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</si>
  <si>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</si>
  <si>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</si>
  <si>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</si>
  <si>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</si>
  <si>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</si>
  <si>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</si>
  <si>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</si>
  <si>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</si>
  <si>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</si>
  <si>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</si>
  <si>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</si>
  <si>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</si>
  <si>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</si>
  <si>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</si>
  <si>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</si>
  <si>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</si>
  <si>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</si>
  <si>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</si>
  <si>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</si>
  <si>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</si>
  <si>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</si>
  <si>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</si>
  <si>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</si>
  <si>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</si>
  <si>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</si>
  <si>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</si>
  <si>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</si>
  <si>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</si>
  <si>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</si>
  <si>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</si>
  <si>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</si>
  <si>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</si>
  <si>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</si>
  <si>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</si>
  <si>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</si>
  <si>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</si>
  <si>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</si>
  <si>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</si>
  <si>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</si>
  <si>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</si>
  <si>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</si>
  <si>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</si>
  <si>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</si>
  <si>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</si>
  <si>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</si>
  <si>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</si>
  <si>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</si>
  <si>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</si>
  <si>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</si>
  <si>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</si>
  <si>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</si>
  <si>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</si>
  <si>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</si>
  <si>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</si>
  <si>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</si>
  <si>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</si>
  <si>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</si>
  <si>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</si>
  <si>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</si>
  <si>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</si>
  <si>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</si>
  <si>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</si>
  <si>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</si>
  <si>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</si>
  <si>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</si>
  <si>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</si>
  <si>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</si>
  <si>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</si>
  <si>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</si>
  <si>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</si>
  <si>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</si>
  <si>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</si>
  <si>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</si>
  <si>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</si>
  <si>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</si>
  <si>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</si>
  <si>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</si>
  <si>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</si>
  <si>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</si>
  <si>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</si>
  <si>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</si>
  <si>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</si>
  <si>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</si>
  <si>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</si>
  <si>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</si>
  <si>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</si>
  <si>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</si>
  <si>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</si>
  <si>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</si>
  <si>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</si>
  <si>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</si>
  <si>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</si>
  <si>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</si>
  <si>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</si>
  <si>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</si>
  <si>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</si>
  <si>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</si>
  <si>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</si>
  <si>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</si>
  <si>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</si>
  <si>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</si>
  <si>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</si>
  <si>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</si>
  <si>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</si>
  <si>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</si>
  <si>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</si>
  <si>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</si>
  <si>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</si>
  <si>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</si>
  <si>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</si>
  <si>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</si>
  <si>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</si>
  <si>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</si>
  <si>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</si>
  <si>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</si>
  <si>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</si>
  <si>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</si>
  <si>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</si>
  <si>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</si>
  <si>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</si>
  <si>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</si>
  <si>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</si>
  <si>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</si>
  <si>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</si>
  <si>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</si>
  <si>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</si>
  <si>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</si>
  <si>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</si>
  <si>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</si>
  <si>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</si>
  <si>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</si>
  <si>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</si>
  <si>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</si>
  <si>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</si>
  <si>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</si>
  <si>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</si>
  <si>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</si>
  <si>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</si>
  <si>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</si>
  <si>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</si>
  <si>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</si>
  <si>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</si>
  <si>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</si>
  <si>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</si>
  <si>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</si>
  <si>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</si>
  <si>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</si>
  <si>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</si>
  <si>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</si>
  <si>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</si>
  <si>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</si>
  <si>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</si>
  <si>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</si>
  <si>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</si>
  <si>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</si>
  <si>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</si>
  <si>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</si>
  <si>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</si>
  <si>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</si>
  <si>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</si>
  <si>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</si>
  <si>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</si>
  <si>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</si>
  <si>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</si>
  <si>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</si>
  <si>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</si>
  <si>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</si>
  <si>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</si>
  <si>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</si>
  <si>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</si>
  <si>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</si>
  <si>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</si>
  <si>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</si>
  <si>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</si>
  <si>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</si>
  <si>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</si>
  <si>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</si>
  <si>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</si>
  <si>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</si>
  <si>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</si>
  <si>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</si>
  <si>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</si>
  <si>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</si>
  <si>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</si>
  <si>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</si>
  <si>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</si>
  <si>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</si>
  <si>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</si>
  <si>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</si>
  <si>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</si>
  <si>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</si>
  <si>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</si>
  <si>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</si>
  <si>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</si>
  <si>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</si>
  <si>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</si>
  <si>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</si>
  <si>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</si>
  <si>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</si>
  <si>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</si>
  <si>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</si>
  <si>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</si>
  <si>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</si>
  <si>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</si>
  <si>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</si>
  <si>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</si>
  <si>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</si>
  <si>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</si>
  <si>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</si>
  <si>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</si>
  <si>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</si>
  <si>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</si>
  <si>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</si>
  <si>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</si>
  <si>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</si>
  <si>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</si>
  <si>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</si>
  <si>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</si>
  <si>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</si>
  <si>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</si>
  <si>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</si>
  <si>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</si>
  <si>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</si>
  <si>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</si>
  <si>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</si>
  <si>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</si>
  <si>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</si>
  <si>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</si>
  <si>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</si>
  <si>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</si>
  <si>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</si>
  <si>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</si>
  <si>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</si>
  <si>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</si>
  <si>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</si>
  <si>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</si>
  <si>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</si>
  <si>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</si>
  <si>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</si>
  <si>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</si>
  <si>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</si>
  <si>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</si>
  <si>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</si>
  <si>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</si>
  <si>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</si>
  <si>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</si>
  <si>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</si>
  <si>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</si>
  <si>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</si>
  <si>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</si>
  <si>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</si>
  <si>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</si>
  <si>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</si>
  <si>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</si>
  <si>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</si>
  <si>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</si>
  <si>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</si>
  <si>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</si>
  <si>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</si>
  <si>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</si>
  <si>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</si>
  <si>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</si>
  <si>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</si>
  <si>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</si>
  <si>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</si>
  <si>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</si>
  <si>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</si>
  <si>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</si>
  <si>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</si>
  <si>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</si>
  <si>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</si>
  <si>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</si>
  <si>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</si>
  <si>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</si>
  <si>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</si>
  <si>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</si>
  <si>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</si>
  <si>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</si>
  <si>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</si>
  <si>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</si>
  <si>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</si>
  <si>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</si>
  <si>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</si>
  <si>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</si>
  <si>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</si>
  <si>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</si>
  <si>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</si>
  <si>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</si>
  <si>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</si>
  <si>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</si>
  <si>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</si>
  <si>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</si>
  <si>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</si>
  <si>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</si>
  <si>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</si>
  <si>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</si>
  <si>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</si>
  <si>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</si>
  <si>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</si>
  <si>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</si>
  <si>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</si>
  <si>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</si>
  <si>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</si>
  <si>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</si>
  <si>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</si>
  <si>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</si>
  <si>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</si>
  <si>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</si>
  <si>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</si>
  <si>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</si>
  <si>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</si>
  <si>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</si>
  <si>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</si>
  <si>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</si>
  <si>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</si>
  <si>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</si>
  <si>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</si>
  <si>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</si>
  <si>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</si>
  <si>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</si>
  <si>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</si>
  <si>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</si>
  <si>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</si>
  <si>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</si>
  <si>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</si>
  <si>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</si>
  <si>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</si>
  <si>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</si>
  <si>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</si>
  <si>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</si>
  <si>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</si>
  <si>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</si>
  <si>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</si>
  <si>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</si>
  <si>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</si>
  <si>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</si>
  <si>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</si>
  <si>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</si>
  <si>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</si>
  <si>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</si>
  <si>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</si>
  <si>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</si>
  <si>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</si>
  <si>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</si>
  <si>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</si>
  <si>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</si>
  <si>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</si>
  <si>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</si>
  <si>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</si>
  <si>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</si>
  <si>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</si>
  <si>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</si>
  <si>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</si>
  <si>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</si>
  <si>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</si>
  <si>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</si>
  <si>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</si>
  <si>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</si>
  <si>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</si>
  <si>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</si>
  <si>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</si>
  <si>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</si>
  <si>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</si>
  <si>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</si>
  <si>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</si>
  <si>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</si>
  <si>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</si>
  <si>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</si>
  <si>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</si>
  <si>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</si>
  <si>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</si>
  <si>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</si>
  <si>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</si>
  <si>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</si>
  <si>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</si>
  <si>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</si>
  <si>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</si>
  <si>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</si>
  <si>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</si>
  <si>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</si>
  <si>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</si>
  <si>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</si>
  <si>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</si>
  <si>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</si>
  <si>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</si>
  <si>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</si>
  <si>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</si>
  <si>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</si>
  <si>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</si>
  <si>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</si>
  <si>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</si>
  <si>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</si>
  <si>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</si>
  <si>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</si>
  <si>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</si>
  <si>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</si>
  <si>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</si>
  <si>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</si>
  <si>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</si>
  <si>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</si>
  <si>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</si>
  <si>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</si>
  <si>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</si>
  <si>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</si>
  <si>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</si>
  <si>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</si>
  <si>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</si>
  <si>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</si>
  <si>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</si>
  <si>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</si>
  <si>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</si>
  <si>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</si>
  <si>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</si>
  <si>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</si>
  <si>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</si>
  <si>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</si>
  <si>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</si>
  <si>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</si>
  <si>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</si>
  <si>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</si>
  <si>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</si>
  <si>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</si>
  <si>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</si>
  <si>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</si>
  <si>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</si>
  <si>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</si>
  <si>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</si>
  <si>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</si>
  <si>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</si>
  <si>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</si>
  <si>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</si>
  <si>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</si>
  <si>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</si>
  <si>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</si>
  <si>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</si>
  <si>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</si>
  <si>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</si>
  <si>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</si>
  <si>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</si>
  <si>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</si>
  <si>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</si>
  <si>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</si>
  <si>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</si>
  <si>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</si>
  <si>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</si>
  <si>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</si>
  <si>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</si>
  <si>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</si>
  <si>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</si>
  <si>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</si>
  <si>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</si>
  <si>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</si>
  <si>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</si>
  <si>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</si>
  <si>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</si>
  <si>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</si>
  <si>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</si>
  <si>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</si>
  <si>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</si>
  <si>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</si>
  <si>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</si>
  <si>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</si>
  <si>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</si>
  <si>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</si>
  <si>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</si>
  <si>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</si>
  <si>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</si>
  <si>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</si>
  <si>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</si>
  <si>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</si>
  <si>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</si>
  <si>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</si>
  <si>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</si>
  <si>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</si>
  <si>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</si>
  <si>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</si>
  <si>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</si>
  <si>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</si>
  <si>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</si>
  <si>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</si>
  <si>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</si>
  <si>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</si>
  <si>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</si>
  <si>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</si>
  <si>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</si>
  <si>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</si>
  <si>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</si>
  <si>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</si>
  <si>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</si>
  <si>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</si>
  <si>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</si>
  <si>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</si>
  <si>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</si>
  <si>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</si>
  <si>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</si>
  <si>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</si>
  <si>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</si>
  <si>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</si>
  <si>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</si>
  <si>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</si>
  <si>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</si>
  <si>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</si>
  <si>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</si>
  <si>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</si>
  <si>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</si>
  <si>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</si>
  <si>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</si>
  <si>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</si>
  <si>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</si>
  <si>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</si>
  <si>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</si>
  <si>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</si>
  <si>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</si>
  <si>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</si>
  <si>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</si>
  <si>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</si>
  <si>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</si>
  <si>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</si>
  <si>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</si>
  <si>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</si>
  <si>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</si>
  <si>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</si>
  <si>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</si>
  <si>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</si>
  <si>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</si>
  <si>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</si>
  <si>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</si>
  <si>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</si>
  <si>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</si>
  <si>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</si>
  <si>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</si>
  <si>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</si>
  <si>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</si>
  <si>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</si>
  <si>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</si>
  <si>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</si>
  <si>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</si>
  <si>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</si>
  <si>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</si>
  <si>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</si>
  <si>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</si>
  <si>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</si>
  <si>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</si>
  <si>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</si>
  <si>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</si>
  <si>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</si>
  <si>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</si>
  <si>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</si>
  <si>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</si>
  <si>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</si>
  <si>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</si>
  <si>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</si>
  <si>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</si>
  <si>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</si>
  <si>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</si>
  <si>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</si>
  <si>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</si>
  <si>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</si>
  <si>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</si>
  <si>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</si>
  <si>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</si>
  <si>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</si>
  <si>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</si>
  <si>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</si>
  <si>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</si>
  <si>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</si>
  <si>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</si>
  <si>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</si>
  <si>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</si>
  <si>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</si>
  <si>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</si>
  <si>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</si>
  <si>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</si>
  <si>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</si>
  <si>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</si>
  <si>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</si>
  <si>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</si>
  <si>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</si>
  <si>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</si>
  <si>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</si>
  <si>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</si>
  <si>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</si>
  <si>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</si>
  <si>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</si>
  <si>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</si>
  <si>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</si>
  <si>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</si>
  <si>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</si>
  <si>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</si>
  <si>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</si>
  <si>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</si>
  <si>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</si>
  <si>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</si>
  <si>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</si>
  <si>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</si>
  <si>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</si>
  <si>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</si>
  <si>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</si>
  <si>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</si>
  <si>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</si>
  <si>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</si>
  <si>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</si>
  <si>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</si>
  <si>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</si>
  <si>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</si>
  <si>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</si>
  <si>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</si>
  <si>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</si>
  <si>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</si>
  <si>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</si>
  <si>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</si>
  <si>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</si>
  <si>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</si>
  <si>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</si>
  <si>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</si>
  <si>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</si>
  <si>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</si>
  <si>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</si>
  <si>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</si>
  <si>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</si>
  <si>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</si>
  <si>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</si>
  <si>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</si>
  <si>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</si>
  <si>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</si>
  <si>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</si>
  <si>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</si>
  <si>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</si>
  <si>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</si>
  <si>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</si>
  <si>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</si>
  <si>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</si>
  <si>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</si>
  <si>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</si>
  <si>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</si>
  <si>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</si>
  <si>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</si>
  <si>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</si>
  <si>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</si>
  <si>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</si>
  <si>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</si>
  <si>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</si>
  <si>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</si>
  <si>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</si>
  <si>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</si>
  <si>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</si>
  <si>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</si>
  <si>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</si>
  <si>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</si>
  <si>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</si>
  <si>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</si>
  <si>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</si>
  <si>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</si>
  <si>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</si>
  <si>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</si>
  <si>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</si>
  <si>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</si>
  <si>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</si>
  <si>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</si>
  <si>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</si>
  <si>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</si>
  <si>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</si>
  <si>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</si>
  <si>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</si>
  <si>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</si>
  <si>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</si>
  <si>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</si>
  <si>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</si>
  <si>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</si>
  <si>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</si>
  <si>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</si>
  <si>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</si>
  <si>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</si>
  <si>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</si>
  <si>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</si>
  <si>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</si>
  <si>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</si>
  <si>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</si>
  <si>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</si>
  <si>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</si>
  <si>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</si>
  <si>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</si>
  <si>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</si>
  <si>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</si>
  <si>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</si>
  <si>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</si>
  <si>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</si>
  <si>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</si>
  <si>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</si>
  <si>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</si>
  <si>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</si>
  <si>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</si>
  <si>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</si>
  <si>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</si>
  <si>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</si>
  <si>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</si>
  <si>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</si>
  <si>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</si>
  <si>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</si>
  <si>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</si>
  <si>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</si>
  <si>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</si>
  <si>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</si>
  <si>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</si>
  <si>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</si>
  <si>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</si>
  <si>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</si>
  <si>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</si>
  <si>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</si>
  <si>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</si>
  <si>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</si>
  <si>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</si>
  <si>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</si>
  <si>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</si>
  <si>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</si>
  <si>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</si>
  <si>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</si>
  <si>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</si>
  <si>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</si>
  <si>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</si>
  <si>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</si>
  <si>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</si>
  <si>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</si>
  <si>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</si>
  <si>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</si>
  <si>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</si>
  <si>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</si>
  <si>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</si>
  <si>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</si>
  <si>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</si>
  <si>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</si>
  <si>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</si>
  <si>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</si>
  <si>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</si>
  <si>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</si>
  <si>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</si>
  <si>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</si>
  <si>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</si>
  <si>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</si>
  <si>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</si>
  <si>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</si>
  <si>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</si>
  <si>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</si>
  <si>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</si>
  <si>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</si>
  <si>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</si>
  <si>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</si>
  <si>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</si>
  <si>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</si>
  <si>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</si>
  <si>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</si>
  <si>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</si>
  <si>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</si>
  <si>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</si>
  <si>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</si>
  <si>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</si>
  <si>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</si>
  <si>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</si>
  <si>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</si>
  <si>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</si>
  <si>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</si>
  <si>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</si>
  <si>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</si>
  <si>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</si>
  <si>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</si>
  <si>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</si>
  <si>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</si>
  <si>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</si>
  <si>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</si>
  <si>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</si>
  <si>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</si>
  <si>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</si>
  <si>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</si>
  <si>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</si>
  <si>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</si>
  <si>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</si>
  <si>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</si>
  <si>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</si>
  <si>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</si>
  <si>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</si>
  <si>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</si>
  <si>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</si>
  <si>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</si>
  <si>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</si>
  <si>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</si>
  <si>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</si>
  <si>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</si>
  <si>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</si>
  <si>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</si>
  <si>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</si>
  <si>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</si>
  <si>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</si>
  <si>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</si>
  <si>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</si>
  <si>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</si>
  <si>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</si>
  <si>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</si>
  <si>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</si>
  <si>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</si>
  <si>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</si>
  <si>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</si>
  <si>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</si>
  <si>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</si>
  <si>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</si>
  <si>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</si>
  <si>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</si>
  <si>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</si>
  <si>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</si>
  <si>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</si>
  <si>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</si>
  <si>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</si>
  <si>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</si>
  <si>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</si>
  <si>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</si>
  <si>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</si>
  <si>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</si>
  <si>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</si>
  <si>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</si>
  <si>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</si>
  <si>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</si>
  <si>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</si>
  <si>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</si>
  <si>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</si>
  <si>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</si>
  <si>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</si>
  <si>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</si>
  <si>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</si>
  <si>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</si>
  <si>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</si>
  <si>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</si>
  <si>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</si>
  <si>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</si>
  <si>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</si>
  <si>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</si>
  <si>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</si>
  <si>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</si>
  <si>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</si>
  <si>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</si>
  <si>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</si>
  <si>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</si>
  <si>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</si>
  <si>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</si>
  <si>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</si>
  <si>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</si>
  <si>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</si>
  <si>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</si>
  <si>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</si>
  <si>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</si>
  <si>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</si>
  <si>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</si>
  <si>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</si>
  <si>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</si>
  <si>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</si>
  <si>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</si>
  <si>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</si>
  <si>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</si>
  <si>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</si>
  <si>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</si>
  <si>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</si>
  <si>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</si>
  <si>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</si>
  <si>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</si>
  <si>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</si>
  <si>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</si>
  <si>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</si>
  <si>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</si>
  <si>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</si>
  <si>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</si>
  <si>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</si>
  <si>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</si>
  <si>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</si>
  <si>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</si>
  <si>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</si>
  <si>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</si>
  <si>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</si>
  <si>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</si>
  <si>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</si>
  <si>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</si>
  <si>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</si>
  <si>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</si>
  <si>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</si>
  <si>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</si>
  <si>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</si>
  <si>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</si>
  <si>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</si>
  <si>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</si>
  <si>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</si>
  <si>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</si>
  <si>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</si>
  <si>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</si>
  <si>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</si>
  <si>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</si>
  <si>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</si>
  <si>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</si>
  <si>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</si>
  <si>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</si>
  <si>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</si>
  <si>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</si>
  <si>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</si>
  <si>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</si>
  <si>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</si>
  <si>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</si>
  <si>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</si>
  <si>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</si>
  <si>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</si>
  <si>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</si>
  <si>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</si>
  <si>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</si>
  <si>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</si>
  <si>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</si>
  <si>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</si>
  <si>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</si>
  <si>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</si>
  <si>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</si>
  <si>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</si>
  <si>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</si>
  <si>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</si>
  <si>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</si>
  <si>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</si>
  <si>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</si>
  <si>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</si>
  <si>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</si>
  <si>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</si>
  <si>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</si>
  <si>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</si>
  <si>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</si>
  <si>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</si>
  <si>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</si>
  <si>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</si>
  <si>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</si>
  <si>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</si>
  <si>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</si>
  <si>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</si>
  <si>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</si>
  <si>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</si>
  <si>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</si>
  <si>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</si>
  <si>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</si>
  <si>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</si>
  <si>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</si>
  <si>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</si>
  <si>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</si>
  <si>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</si>
  <si>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</si>
  <si>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</si>
  <si>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</si>
  <si>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</si>
  <si>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</si>
  <si>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</si>
  <si>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</si>
  <si>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</si>
  <si>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</si>
  <si>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</si>
  <si>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</si>
  <si>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</si>
  <si>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</si>
  <si>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</si>
  <si>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</si>
  <si>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</si>
  <si>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</si>
  <si>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</si>
  <si>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</si>
  <si>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</si>
  <si>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</si>
  <si>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</si>
  <si>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</si>
  <si>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</si>
  <si>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</si>
  <si>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</si>
  <si>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</si>
  <si>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</si>
  <si>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</si>
  <si>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</si>
  <si>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</si>
  <si>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</si>
  <si>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</si>
  <si>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</si>
  <si>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</si>
  <si>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</si>
  <si>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</si>
  <si>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</si>
  <si>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</si>
  <si>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</si>
  <si>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</si>
  <si>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</si>
  <si>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</si>
  <si>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</si>
  <si>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</si>
  <si>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</si>
  <si>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</si>
  <si>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</si>
  <si>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</si>
  <si>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</si>
  <si>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</si>
  <si>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</si>
  <si>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</si>
  <si>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</si>
  <si>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</si>
  <si>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</si>
  <si>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</si>
  <si>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</si>
  <si>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</si>
  <si>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</si>
  <si>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</si>
  <si>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</si>
  <si>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</si>
  <si>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</si>
  <si>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</si>
  <si>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</si>
  <si>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</si>
  <si>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</si>
  <si>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</si>
  <si>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</si>
  <si>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</si>
  <si>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</si>
  <si>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</si>
  <si>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</si>
  <si>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</si>
  <si>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</si>
  <si>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</si>
  <si>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</si>
  <si>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</si>
  <si>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</si>
  <si>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</si>
  <si>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</si>
  <si>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</si>
  <si>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</si>
  <si>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</si>
  <si>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</si>
  <si>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</si>
  <si>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</si>
  <si>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</si>
  <si>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</si>
  <si>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</si>
  <si>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</si>
  <si>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</si>
  <si>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</si>
  <si>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</si>
  <si>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</si>
  <si>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</si>
  <si>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</si>
  <si>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</si>
  <si>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</si>
  <si>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</si>
  <si>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</si>
  <si>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</si>
  <si>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</si>
  <si>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</si>
  <si>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</si>
  <si>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</si>
  <si>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</si>
  <si>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</si>
  <si>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</si>
  <si>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</si>
  <si>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</si>
  <si>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</si>
  <si>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</si>
  <si>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</si>
  <si>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</si>
  <si>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</si>
  <si>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</si>
  <si>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</si>
  <si>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</si>
  <si>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</si>
  <si>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</si>
  <si>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</si>
  <si>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</si>
  <si>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</si>
  <si>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</si>
  <si>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</si>
  <si>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</si>
  <si>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</si>
  <si>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</si>
  <si>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</si>
  <si>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</si>
  <si>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</si>
  <si>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</si>
  <si>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</si>
  <si>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</si>
  <si>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</si>
  <si>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</si>
  <si>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</si>
  <si>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</si>
  <si>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</si>
  <si>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</si>
  <si>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</si>
  <si>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</si>
  <si>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</si>
  <si>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</si>
  <si>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</si>
  <si>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</si>
  <si>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</si>
  <si>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</si>
  <si>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</si>
  <si>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</si>
  <si>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</si>
  <si>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</si>
  <si>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</si>
  <si>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</si>
  <si>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</si>
  <si>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</si>
  <si>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</si>
  <si>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</si>
  <si>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</si>
  <si>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</si>
  <si>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</si>
  <si>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</si>
  <si>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</si>
  <si>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</si>
  <si>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</si>
  <si>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</si>
  <si>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</si>
  <si>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</si>
  <si>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</si>
  <si>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</si>
  <si>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</si>
  <si>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</si>
  <si>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</si>
  <si>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</si>
  <si>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</si>
  <si>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</si>
  <si>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</si>
  <si>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</si>
  <si>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</si>
  <si>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</si>
  <si>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</si>
  <si>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</si>
  <si>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</si>
  <si>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</si>
  <si>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</si>
  <si>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</si>
  <si>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</si>
  <si>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</si>
  <si>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</si>
  <si>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</si>
  <si>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</si>
  <si>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</si>
  <si>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</si>
  <si>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</si>
  <si>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</si>
  <si>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</si>
  <si>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</si>
  <si>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</si>
  <si>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</si>
  <si>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</si>
  <si>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</si>
  <si>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</si>
  <si>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</si>
  <si>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</si>
  <si>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</si>
  <si>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</si>
  <si>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</si>
  <si>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</si>
  <si>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</si>
  <si>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</si>
  <si>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</si>
  <si>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</si>
  <si>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</si>
  <si>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</si>
  <si>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</si>
  <si>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</si>
  <si>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</si>
  <si>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</si>
  <si>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</si>
  <si>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</si>
  <si>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</si>
  <si>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</si>
  <si>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</si>
  <si>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</si>
  <si>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</si>
  <si>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</si>
  <si>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</si>
  <si>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</si>
  <si>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</si>
  <si>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</si>
  <si>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</si>
  <si>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</si>
  <si>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</si>
  <si>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</si>
  <si>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</si>
  <si>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</si>
  <si>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</si>
  <si>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</si>
  <si>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</si>
  <si>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</si>
  <si>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</si>
  <si>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</si>
  <si>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</si>
  <si>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</si>
  <si>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</si>
  <si>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</si>
  <si>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</si>
  <si>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</si>
  <si>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</si>
  <si>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</si>
  <si>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</si>
  <si>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</si>
  <si>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</si>
  <si>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</si>
  <si>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</si>
  <si>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</si>
  <si>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</si>
  <si>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</si>
  <si>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</si>
  <si>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</si>
  <si>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</si>
  <si>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</si>
  <si>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</si>
  <si>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</si>
  <si>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</si>
  <si>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</si>
  <si>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</si>
  <si>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</si>
  <si>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</si>
  <si>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</si>
  <si>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</si>
  <si>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</si>
  <si>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</si>
  <si>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</si>
  <si>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</si>
  <si>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</si>
  <si>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</si>
  <si>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</si>
  <si>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</si>
  <si>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</si>
  <si>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</si>
  <si>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</si>
  <si>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</si>
  <si>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</si>
  <si>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</si>
  <si>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</si>
  <si>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</si>
  <si>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</si>
  <si>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</si>
  <si>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</si>
  <si>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</si>
  <si>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</si>
  <si>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</si>
  <si>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</si>
  <si>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</si>
  <si>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</si>
  <si>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</si>
  <si>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</si>
  <si>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</si>
  <si>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</si>
  <si>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</si>
  <si>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</si>
  <si>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</si>
  <si>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</si>
  <si>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</si>
  <si>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</si>
  <si>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</si>
  <si>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</si>
  <si>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</si>
  <si>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</si>
  <si>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</si>
  <si>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</si>
  <si>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</si>
  <si>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</si>
  <si>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</si>
  <si>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</si>
  <si>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</si>
  <si>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</si>
  <si>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</si>
  <si>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</si>
  <si>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</si>
  <si>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</si>
  <si>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</si>
  <si>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</si>
  <si>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</si>
  <si>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</si>
  <si>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</si>
  <si>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</si>
  <si>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</si>
  <si>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</si>
  <si>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</si>
  <si>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</si>
  <si>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</si>
  <si>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</si>
  <si>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</si>
  <si>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</si>
  <si>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</si>
  <si>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</si>
  <si>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</si>
  <si>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</si>
  <si>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</si>
  <si>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</si>
  <si>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</si>
  <si>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</si>
  <si>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</si>
  <si>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</si>
  <si>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</si>
  <si>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</si>
  <si>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</si>
  <si>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</si>
  <si>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</si>
  <si>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</si>
  <si>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</si>
  <si>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</si>
  <si>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</si>
  <si>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</si>
  <si>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</si>
  <si>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</si>
  <si>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</si>
  <si>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</si>
  <si>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</si>
  <si>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</si>
  <si>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</si>
  <si>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</si>
  <si>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</si>
  <si>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</si>
  <si>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</si>
  <si>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</si>
  <si>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</si>
  <si>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</si>
  <si>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</si>
  <si>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</si>
  <si>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</si>
  <si>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</si>
  <si>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</si>
  <si>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</si>
  <si>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</si>
  <si>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</si>
  <si>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</si>
  <si>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</si>
  <si>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</si>
  <si>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</si>
  <si>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</si>
  <si>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</si>
  <si>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</si>
  <si>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</si>
  <si>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</si>
  <si>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</si>
  <si>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</si>
  <si>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</si>
  <si>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</si>
  <si>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</si>
  <si>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</si>
  <si>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</si>
  <si>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</si>
  <si>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</si>
  <si>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</si>
  <si>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</si>
  <si>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</si>
  <si>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</si>
  <si>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</si>
  <si>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</si>
  <si>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</si>
  <si>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</si>
  <si>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</si>
  <si>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</si>
  <si>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</si>
  <si>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</si>
  <si>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</si>
  <si>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</si>
  <si>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</si>
  <si>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</si>
  <si>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</si>
  <si>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</si>
  <si>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</si>
  <si>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</si>
  <si>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</si>
  <si>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</si>
  <si>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</si>
  <si>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</si>
  <si>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</si>
  <si>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</si>
  <si>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</si>
  <si>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</si>
  <si>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</si>
  <si>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</si>
  <si>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</si>
  <si>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</si>
  <si>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</si>
  <si>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</si>
  <si>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</si>
  <si>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</si>
  <si>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</si>
  <si>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</si>
  <si>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</si>
  <si>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</si>
  <si>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</si>
  <si>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</si>
  <si>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</si>
  <si>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</si>
  <si>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</si>
  <si>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</si>
  <si>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</si>
  <si>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</si>
  <si>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</si>
  <si>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</si>
  <si>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</si>
  <si>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</si>
  <si>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</si>
  <si>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</si>
  <si>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</si>
  <si>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</si>
  <si>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</si>
  <si>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</si>
  <si>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</si>
  <si>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</si>
  <si>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</si>
  <si>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</si>
  <si>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</si>
  <si>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</si>
  <si>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</si>
  <si>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</si>
  <si>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</si>
  <si>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</si>
  <si>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</si>
  <si>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</si>
  <si>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</si>
  <si>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</si>
  <si>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</si>
  <si>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</si>
  <si>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</si>
  <si>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</si>
  <si>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</si>
  <si>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</si>
  <si>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</si>
  <si>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</si>
  <si>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</si>
  <si>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</si>
  <si>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</si>
  <si>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</si>
  <si>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</si>
  <si>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</si>
  <si>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</si>
  <si>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</si>
  <si>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</si>
  <si>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</si>
  <si>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</si>
  <si>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</si>
  <si>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</si>
  <si>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</si>
  <si>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</si>
  <si>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</si>
  <si>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</si>
  <si>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</si>
  <si>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</si>
  <si>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</si>
  <si>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</si>
  <si>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</si>
  <si>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</si>
  <si>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</si>
  <si>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</si>
  <si>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</si>
  <si>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</si>
  <si>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</si>
  <si>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</si>
  <si>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</si>
  <si>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</si>
  <si>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</si>
  <si>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</si>
  <si>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</si>
  <si>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</si>
  <si>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</si>
  <si>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</si>
  <si>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</si>
  <si>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</si>
  <si>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</si>
  <si>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</si>
  <si>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</si>
  <si>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</si>
  <si>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</si>
  <si>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</si>
  <si>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</si>
  <si>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</si>
  <si>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</si>
  <si>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</si>
  <si>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</si>
  <si>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</si>
  <si>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</si>
  <si>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</si>
  <si>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</si>
  <si>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</si>
  <si>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</si>
  <si>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</si>
  <si>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</si>
  <si>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</si>
  <si>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</si>
  <si>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</si>
  <si>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</si>
  <si>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</si>
  <si>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</si>
  <si>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</si>
  <si>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</si>
  <si>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</si>
  <si>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</si>
  <si>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</si>
  <si>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</si>
  <si>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</si>
  <si>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</si>
  <si>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</si>
  <si>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</si>
  <si>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</si>
  <si>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</si>
  <si>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</si>
  <si>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</si>
  <si>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</si>
  <si>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</si>
  <si>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</si>
  <si>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</si>
  <si>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</si>
  <si>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</si>
  <si>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</si>
  <si>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</si>
  <si>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</si>
  <si>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</si>
  <si>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</si>
  <si>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</si>
  <si>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</si>
  <si>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</si>
  <si>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</si>
  <si>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</si>
  <si>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</si>
  <si>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</si>
  <si>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</si>
  <si>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</si>
  <si>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</si>
  <si>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</si>
  <si>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</si>
  <si>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</si>
  <si>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</si>
  <si>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</si>
  <si>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</si>
  <si>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</si>
  <si>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</si>
  <si>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</si>
  <si>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</si>
  <si>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</si>
  <si>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</si>
  <si>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</si>
  <si>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</si>
  <si>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</si>
  <si>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</si>
  <si>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</si>
  <si>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</si>
  <si>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</si>
  <si>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</si>
  <si>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</si>
  <si>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</si>
  <si>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</si>
  <si>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</si>
  <si>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</si>
  <si>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</si>
  <si>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</si>
  <si>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</si>
  <si>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</si>
  <si>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</si>
  <si>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</si>
  <si>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</si>
  <si>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</si>
  <si>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</si>
  <si>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</si>
  <si>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</si>
  <si>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</si>
  <si>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</si>
  <si>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</si>
  <si>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</si>
  <si>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</si>
  <si>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</si>
  <si>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</si>
  <si>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</si>
  <si>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</si>
  <si>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</si>
  <si>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</si>
  <si>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</si>
  <si>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</si>
  <si>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</si>
  <si>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</si>
  <si>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</si>
  <si>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</si>
  <si>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</si>
  <si>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</si>
  <si>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</si>
  <si>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</si>
  <si>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</si>
  <si>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</si>
  <si>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</si>
  <si>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</si>
  <si>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</si>
  <si>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</si>
  <si>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</si>
  <si>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</si>
  <si>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</si>
  <si>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</si>
  <si>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</si>
  <si>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</si>
  <si>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</si>
  <si>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</si>
  <si>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</si>
  <si>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</si>
  <si>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</si>
  <si>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</si>
  <si>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</si>
  <si>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</si>
  <si>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</si>
  <si>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</si>
  <si>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</si>
  <si>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</si>
  <si>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</si>
  <si>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</si>
  <si>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</si>
  <si>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</si>
  <si>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</si>
  <si>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</si>
  <si>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</si>
  <si>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</si>
  <si>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</si>
  <si>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</si>
  <si>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</si>
  <si>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</si>
  <si>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</si>
  <si>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</si>
  <si>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</si>
  <si>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</si>
  <si>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</si>
  <si>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</si>
  <si>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</si>
  <si>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</si>
  <si>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</si>
  <si>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</si>
  <si>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</si>
  <si>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</si>
  <si>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</si>
  <si>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</si>
  <si>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</si>
  <si>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</si>
  <si>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</si>
  <si>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</si>
  <si>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</si>
  <si>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</si>
  <si>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</si>
  <si>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</si>
  <si>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</si>
  <si>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</si>
  <si>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</si>
  <si>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</si>
  <si>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</si>
  <si>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</si>
  <si>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</si>
  <si>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</si>
  <si>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</si>
  <si>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</si>
  <si>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</si>
  <si>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</si>
  <si>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</si>
  <si>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</si>
  <si>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</si>
  <si>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</si>
  <si>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</si>
  <si>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</si>
  <si>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</si>
  <si>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</si>
  <si>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</si>
  <si>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</si>
  <si>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</si>
  <si>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</si>
  <si>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</si>
  <si>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</si>
  <si>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</si>
  <si>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</si>
  <si>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</si>
  <si>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</si>
  <si>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</si>
  <si>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</si>
  <si>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</si>
  <si>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</si>
  <si>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</si>
  <si>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</si>
  <si>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</si>
  <si>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</si>
  <si>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</si>
  <si>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</si>
  <si>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</si>
  <si>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</si>
  <si>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</si>
  <si>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</si>
  <si>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</si>
  <si>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</si>
  <si>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</si>
  <si>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</si>
  <si>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</si>
  <si>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</si>
  <si>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</si>
  <si>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</si>
  <si>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</si>
  <si>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</si>
  <si>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</si>
  <si>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</si>
  <si>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</si>
  <si>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</si>
  <si>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</si>
  <si>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</si>
  <si>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</si>
  <si>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</si>
  <si>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</si>
  <si>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</si>
  <si>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</si>
  <si>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</si>
  <si>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</si>
  <si>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</si>
  <si>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</si>
  <si>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</si>
  <si>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</si>
  <si>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</si>
  <si>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</si>
  <si>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</si>
  <si>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</si>
  <si>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</si>
  <si>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</si>
  <si>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</si>
  <si>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</si>
  <si>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</si>
  <si>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</si>
  <si>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</si>
  <si>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</si>
  <si>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</si>
  <si>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</si>
  <si>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</si>
  <si>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</si>
  <si>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</si>
  <si>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</si>
  <si>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</si>
  <si>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</si>
  <si>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</si>
  <si>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</si>
  <si>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</si>
  <si>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</si>
  <si>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</si>
  <si>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</si>
  <si>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</si>
  <si>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</si>
  <si>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</si>
  <si>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</si>
  <si>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</si>
  <si>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</si>
  <si>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</si>
  <si>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</si>
  <si>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</si>
  <si>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</si>
  <si>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</si>
  <si>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</si>
  <si>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</si>
  <si>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</si>
  <si>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</si>
  <si>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</si>
  <si>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</si>
  <si>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</si>
  <si>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</si>
  <si>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</si>
  <si>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</si>
  <si>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</si>
  <si>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</si>
  <si>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</si>
  <si>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</si>
  <si>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</si>
  <si>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</si>
  <si>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</si>
  <si>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</si>
  <si>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</si>
  <si>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</si>
  <si>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</si>
  <si>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</si>
  <si>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</si>
  <si>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</si>
  <si>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</si>
  <si>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</si>
  <si>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</si>
  <si>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</si>
  <si>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</si>
  <si>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</si>
  <si>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</si>
  <si>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</si>
  <si>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</si>
  <si>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</si>
  <si>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</si>
  <si>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</si>
  <si>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</si>
  <si>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</si>
  <si>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</si>
  <si>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</si>
  <si>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</si>
  <si>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</si>
  <si>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</si>
  <si>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</si>
  <si>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</si>
  <si>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</si>
  <si>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</si>
  <si>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</si>
  <si>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</si>
  <si>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</si>
  <si>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</si>
  <si>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</si>
  <si>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</si>
  <si>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</si>
  <si>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</si>
  <si>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</si>
  <si>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</si>
  <si>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</si>
  <si>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</si>
  <si>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</si>
  <si>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</si>
  <si>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</si>
  <si>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</si>
  <si>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</si>
  <si>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</si>
  <si>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</si>
  <si>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</si>
  <si>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</si>
  <si>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</si>
  <si>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</si>
  <si>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</si>
  <si>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</si>
  <si>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</si>
  <si>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</si>
  <si>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</si>
  <si>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</si>
  <si>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</si>
  <si>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</si>
  <si>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</si>
  <si>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</si>
  <si>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</si>
  <si>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</si>
  <si>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</si>
  <si>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</si>
  <si>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</si>
  <si>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</si>
  <si>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</si>
  <si>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</si>
  <si>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</si>
  <si>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</si>
  <si>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</si>
  <si>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</si>
  <si>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</si>
  <si>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</si>
  <si>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</si>
  <si>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</si>
  <si>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</si>
  <si>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</si>
  <si>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</si>
  <si>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</si>
  <si>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</si>
  <si>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</si>
  <si>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</si>
  <si>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</si>
  <si>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</si>
  <si>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</si>
  <si>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</si>
  <si>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</si>
  <si>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</si>
  <si>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</si>
  <si>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</si>
  <si>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</si>
  <si>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</si>
  <si>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</si>
  <si>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</si>
  <si>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</si>
  <si>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</si>
  <si>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</si>
  <si>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</si>
  <si>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</si>
  <si>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</si>
  <si>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</si>
  <si>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</si>
  <si>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</si>
  <si>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</si>
  <si>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</si>
  <si>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</si>
  <si>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</si>
  <si>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</si>
  <si>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</si>
  <si>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</si>
  <si>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</si>
  <si>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</si>
  <si>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</si>
  <si>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</si>
  <si>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</si>
  <si>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</si>
  <si>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</si>
  <si>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</si>
  <si>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</si>
  <si>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</si>
  <si>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</si>
  <si>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</si>
  <si>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</si>
  <si>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</si>
  <si>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</si>
  <si>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</si>
  <si>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</si>
  <si>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</si>
  <si>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</si>
  <si>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</si>
  <si>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</si>
  <si>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</si>
  <si>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</si>
  <si>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</si>
  <si>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</si>
  <si>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</si>
  <si>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</si>
  <si>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</si>
  <si>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</si>
  <si>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</si>
  <si>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</si>
  <si>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</si>
  <si>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</si>
  <si>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</si>
  <si>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</si>
  <si>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</si>
  <si>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</si>
  <si>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</si>
  <si>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</si>
  <si>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</si>
  <si>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</si>
  <si>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</si>
  <si>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</si>
  <si>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</si>
  <si>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</si>
  <si>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</si>
  <si>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</si>
  <si>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</si>
  <si>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</si>
  <si>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</si>
  <si>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</si>
  <si>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</si>
  <si>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</si>
  <si>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</si>
  <si>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</si>
  <si>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</si>
  <si>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</si>
  <si>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</si>
  <si>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</si>
  <si>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</si>
  <si>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</si>
  <si>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</si>
  <si>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</si>
  <si>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</si>
  <si>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</si>
  <si>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</si>
  <si>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</si>
  <si>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</si>
  <si>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</si>
  <si>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</si>
  <si>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</si>
  <si>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</si>
  <si>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</si>
  <si>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</si>
  <si>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</si>
  <si>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</si>
  <si>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</si>
  <si>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</si>
  <si>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</si>
  <si>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</si>
  <si>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</si>
  <si>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</si>
  <si>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</si>
  <si>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</si>
  <si>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</si>
  <si>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</si>
  <si>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</si>
  <si>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</si>
  <si>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</si>
  <si>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</si>
  <si>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</si>
  <si>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</si>
  <si>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</si>
  <si>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</si>
  <si>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</si>
  <si>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</si>
  <si>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</si>
  <si>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</si>
  <si>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</si>
  <si>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</si>
  <si>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</si>
  <si>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</si>
  <si>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</si>
  <si>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</si>
  <si>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</si>
  <si>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</si>
  <si>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</si>
  <si>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</si>
  <si>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</si>
  <si>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</si>
  <si>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</si>
  <si>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</si>
  <si>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</si>
  <si>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</si>
  <si>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</si>
  <si>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</si>
  <si>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</si>
  <si>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</si>
  <si>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</si>
  <si>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</si>
  <si>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</si>
  <si>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</si>
  <si>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</si>
  <si>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</si>
  <si>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</si>
  <si>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</si>
  <si>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</si>
  <si>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</si>
  <si>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</si>
  <si>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</si>
  <si>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</si>
  <si>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</si>
  <si>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</si>
  <si>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</si>
  <si>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</si>
  <si>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</si>
  <si>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</si>
  <si>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</si>
  <si>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</si>
  <si>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</si>
  <si>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</si>
  <si>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</si>
  <si>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</si>
  <si>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</si>
  <si>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</si>
  <si>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</si>
  <si>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</si>
  <si>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</si>
  <si>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</si>
  <si>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</si>
  <si>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</si>
  <si>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</si>
  <si>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</si>
  <si>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</si>
  <si>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</si>
  <si>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</si>
  <si>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</si>
  <si>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</si>
  <si>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</si>
  <si>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</si>
  <si>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</si>
  <si>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</si>
  <si>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</si>
  <si>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</si>
  <si>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</si>
  <si>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</si>
  <si>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</si>
  <si>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</si>
  <si>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</si>
  <si>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</si>
  <si>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</si>
  <si>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</si>
  <si>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</si>
  <si>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</si>
  <si>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</si>
  <si>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</si>
  <si>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</si>
  <si>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</si>
  <si>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</si>
  <si>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</si>
  <si>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</si>
  <si>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</si>
  <si>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</si>
  <si>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</si>
  <si>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</si>
  <si>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</si>
  <si>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</si>
  <si>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</si>
  <si>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</si>
  <si>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</si>
  <si>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</si>
  <si>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</si>
  <si>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</si>
  <si>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</si>
  <si>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</si>
  <si>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</si>
  <si>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</si>
  <si>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</si>
  <si>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</si>
  <si>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</si>
  <si>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</si>
  <si>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</si>
  <si>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</si>
  <si>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</si>
  <si>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</si>
  <si>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</si>
  <si>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</si>
  <si>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</si>
  <si>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</si>
  <si>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</si>
  <si>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</si>
  <si>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</si>
  <si>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</si>
  <si>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</si>
  <si>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</si>
  <si>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</si>
  <si>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</si>
  <si>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</si>
  <si>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</si>
  <si>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</si>
  <si>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</si>
  <si>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</si>
  <si>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</si>
  <si>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</si>
  <si>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</si>
  <si>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</si>
  <si>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</si>
  <si>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</si>
  <si>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</si>
  <si>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</si>
  <si>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</si>
  <si>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</si>
  <si>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</si>
  <si>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</si>
  <si>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</si>
  <si>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</si>
  <si>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</si>
  <si>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</si>
  <si>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</si>
  <si>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</si>
  <si>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</si>
  <si>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</si>
  <si>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</si>
  <si>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</si>
  <si>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</si>
  <si>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</si>
  <si>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</si>
  <si>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</si>
  <si>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</si>
  <si>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</si>
  <si>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</si>
  <si>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</si>
  <si>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</si>
  <si>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</si>
  <si>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</si>
  <si>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</si>
  <si>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</si>
  <si>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</si>
  <si>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</si>
  <si>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</si>
  <si>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</si>
  <si>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</si>
  <si>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</si>
  <si>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</si>
  <si>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</si>
  <si>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</si>
  <si>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</si>
  <si>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</si>
  <si>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</si>
  <si>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</si>
  <si>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</si>
  <si>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</si>
  <si>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</si>
  <si>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</si>
  <si>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</si>
  <si>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</si>
  <si>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</si>
  <si>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</si>
  <si>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</si>
  <si>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</si>
  <si>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</si>
  <si>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</si>
  <si>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</si>
  <si>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</si>
  <si>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</si>
  <si>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</si>
  <si>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</si>
  <si>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</si>
  <si>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</si>
  <si>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</si>
  <si>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</si>
  <si>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</si>
  <si>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</si>
  <si>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</si>
  <si>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</si>
  <si>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</si>
  <si>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</si>
  <si>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</si>
  <si>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</si>
  <si>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</si>
  <si>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</si>
  <si>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</si>
  <si>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</si>
  <si>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</si>
  <si>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</si>
  <si>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</si>
  <si>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</si>
  <si>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</si>
  <si>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</si>
  <si>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</si>
  <si>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</si>
  <si>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</si>
  <si>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</si>
  <si>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</si>
  <si>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</si>
  <si>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</si>
  <si>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</si>
  <si>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</si>
  <si>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</si>
  <si>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</si>
  <si>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</si>
  <si>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</si>
  <si>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</si>
  <si>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</si>
  <si>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</si>
  <si>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</si>
  <si>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</si>
  <si>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</si>
  <si>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</si>
  <si>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</si>
  <si>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</si>
  <si>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</si>
  <si>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</si>
  <si>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</si>
  <si>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</si>
  <si>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</si>
  <si>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</si>
  <si>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</si>
  <si>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</si>
  <si>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</si>
  <si>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</si>
  <si>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</si>
  <si>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</si>
  <si>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</si>
  <si>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</si>
  <si>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</si>
  <si>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</si>
  <si>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</si>
  <si>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</si>
  <si>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</si>
  <si>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</si>
  <si>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</si>
  <si>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</si>
  <si>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</si>
  <si>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</si>
  <si>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</si>
  <si>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</si>
  <si>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</si>
  <si>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</si>
  <si>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</si>
  <si>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</si>
  <si>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</si>
  <si>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</si>
  <si>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</si>
  <si>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</si>
  <si>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</si>
  <si>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</si>
  <si>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</si>
  <si>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</si>
  <si>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</si>
  <si>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</si>
  <si>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</si>
  <si>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</si>
  <si>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</si>
  <si>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</si>
  <si>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</si>
  <si>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</si>
  <si>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</si>
  <si>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</si>
  <si>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</si>
  <si>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</si>
  <si>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</si>
  <si>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</si>
  <si>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</si>
  <si>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</si>
  <si>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</si>
  <si>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</si>
  <si>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</si>
  <si>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</si>
  <si>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</si>
  <si>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</si>
  <si>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</si>
  <si>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</si>
  <si>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</si>
  <si>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</si>
  <si>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</si>
  <si>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</si>
  <si>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</si>
  <si>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</si>
  <si>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</si>
  <si>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</si>
  <si>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</si>
  <si>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</si>
  <si>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</si>
  <si>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</si>
  <si>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</si>
  <si>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</si>
  <si>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</si>
  <si>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</si>
  <si>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</si>
  <si>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</si>
  <si>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</si>
  <si>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</si>
  <si>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</si>
  <si>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</si>
  <si>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</si>
  <si>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</si>
  <si>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</si>
  <si>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</si>
  <si>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</si>
  <si>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</si>
  <si>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</si>
  <si>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</si>
  <si>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</si>
  <si>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</si>
  <si>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</si>
  <si>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</si>
  <si>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</si>
  <si>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</si>
  <si>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</si>
  <si>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</si>
  <si>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</si>
  <si>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</si>
  <si>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</si>
  <si>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</si>
  <si>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</si>
  <si>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</si>
  <si>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</si>
  <si>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</si>
  <si>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</si>
  <si>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</si>
  <si>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</si>
  <si>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</si>
  <si>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</si>
  <si>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</si>
  <si>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</si>
  <si>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</si>
  <si>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</si>
  <si>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</si>
  <si>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</si>
  <si>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</si>
  <si>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</si>
  <si>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</si>
  <si>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</si>
  <si>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</si>
  <si>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</si>
  <si>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</si>
  <si>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</si>
  <si>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</si>
  <si>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</si>
  <si>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</si>
  <si>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</si>
  <si>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</si>
  <si>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</si>
  <si>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</si>
  <si>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</si>
  <si>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</si>
  <si>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</si>
  <si>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</si>
  <si>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</si>
  <si>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</si>
  <si>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</si>
  <si>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</si>
  <si>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</si>
  <si>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</si>
  <si>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</si>
  <si>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</si>
  <si>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</si>
  <si>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</si>
  <si>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</si>
  <si>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</si>
  <si>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</si>
  <si>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</si>
  <si>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</si>
  <si>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</si>
  <si>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</si>
  <si>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</si>
  <si>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</si>
  <si>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</si>
  <si>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</si>
  <si>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</si>
  <si>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</si>
  <si>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</si>
  <si>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</si>
  <si>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</si>
  <si>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</si>
  <si>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</si>
  <si>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</si>
  <si>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</si>
  <si>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</si>
  <si>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</si>
  <si>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</si>
  <si>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</si>
  <si>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</si>
  <si>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</si>
  <si>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</si>
  <si>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</si>
  <si>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</si>
  <si>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</si>
  <si>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</si>
  <si>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</si>
  <si>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</si>
  <si>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</si>
  <si>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</si>
  <si>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</si>
  <si>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</si>
  <si>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</si>
  <si>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</si>
  <si>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</si>
  <si>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</si>
  <si>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</si>
  <si>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</si>
  <si>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</si>
  <si>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</si>
  <si>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</si>
  <si>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</si>
  <si>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</si>
  <si>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</si>
  <si>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</si>
  <si>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</si>
  <si>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</si>
  <si>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</si>
  <si>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</si>
  <si>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</si>
  <si>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</si>
  <si>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</si>
  <si>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</si>
  <si>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</si>
  <si>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</si>
  <si>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</si>
  <si>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</si>
  <si>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</si>
  <si>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</si>
  <si>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</si>
  <si>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</si>
  <si>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</si>
  <si>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</si>
  <si>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</si>
  <si>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</si>
  <si>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</si>
  <si>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</si>
  <si>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</si>
  <si>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</si>
  <si>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</si>
  <si>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</si>
  <si>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</si>
  <si>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</si>
  <si>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</si>
  <si>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</si>
  <si>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</si>
  <si>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</si>
  <si>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</si>
  <si>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</si>
  <si>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</si>
  <si>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</si>
  <si>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</si>
  <si>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</si>
  <si>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</si>
  <si>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</si>
  <si>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</si>
  <si>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</si>
  <si>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</si>
  <si>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</si>
  <si>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</si>
  <si>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</si>
  <si>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</si>
  <si>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</si>
  <si>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</si>
  <si>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</si>
  <si>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</si>
  <si>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</si>
  <si>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</si>
  <si>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</si>
  <si>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</si>
  <si>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</si>
  <si>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</si>
  <si>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</si>
  <si>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</si>
  <si>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</si>
  <si>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</si>
  <si>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</si>
  <si>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</si>
  <si>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</si>
  <si>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</si>
  <si>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</si>
  <si>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</si>
  <si>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</si>
  <si>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</si>
  <si>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</si>
  <si>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</si>
  <si>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</si>
  <si>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</si>
  <si>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</si>
  <si>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</si>
  <si>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</si>
  <si>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</si>
  <si>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</si>
  <si>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</si>
  <si>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</si>
  <si>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</si>
  <si>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</si>
  <si>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</si>
  <si>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</si>
  <si>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</si>
  <si>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</si>
  <si>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</si>
  <si>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</si>
  <si>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</si>
  <si>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</si>
  <si>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</si>
  <si>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</si>
  <si>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</si>
  <si>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</si>
  <si>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</si>
  <si>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</si>
  <si>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</si>
  <si>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</si>
  <si>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</si>
  <si>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</si>
  <si>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</si>
  <si>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</si>
  <si>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</si>
  <si>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</si>
  <si>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</si>
  <si>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</si>
  <si>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</si>
  <si>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</si>
  <si>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</si>
  <si>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</si>
  <si>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</si>
  <si>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</si>
  <si>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</si>
  <si>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</si>
  <si>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</si>
  <si>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</si>
  <si>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</si>
  <si>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</si>
  <si>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</si>
  <si>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</si>
  <si>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</si>
  <si>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</si>
  <si>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</si>
  <si>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</si>
  <si>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</si>
  <si>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</si>
  <si>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</si>
  <si>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</si>
  <si>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</si>
  <si>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</si>
  <si>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</si>
  <si>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</si>
  <si>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</si>
  <si>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</si>
  <si>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</si>
  <si>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</si>
  <si>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</si>
  <si>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</si>
  <si>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</si>
  <si>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</si>
  <si>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</si>
  <si>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</si>
  <si>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</si>
  <si>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</si>
  <si>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</si>
  <si>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</si>
  <si>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</si>
  <si>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</si>
  <si>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</si>
  <si>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</si>
  <si>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</si>
  <si>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</si>
  <si>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</si>
  <si>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</si>
  <si>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</si>
  <si>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</si>
  <si>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</si>
  <si>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</si>
  <si>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</si>
  <si>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</si>
  <si>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</si>
  <si>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</si>
  <si>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</si>
  <si>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</si>
  <si>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</si>
  <si>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</si>
  <si>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</si>
  <si>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</si>
  <si>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</si>
  <si>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</si>
  <si>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</si>
  <si>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</si>
  <si>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</si>
  <si>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</si>
  <si>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</si>
  <si>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</si>
  <si>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</si>
  <si>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</si>
  <si>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</si>
  <si>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</si>
  <si>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</si>
  <si>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</si>
  <si>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</si>
  <si>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</si>
  <si>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</si>
  <si>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</si>
  <si>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</si>
  <si>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</si>
  <si>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</si>
  <si>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</si>
  <si>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</si>
  <si>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</si>
  <si>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</si>
  <si>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</si>
  <si>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</si>
  <si>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</si>
  <si>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</si>
  <si>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</si>
  <si>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</si>
  <si>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</si>
  <si>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</si>
  <si>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</si>
  <si>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</si>
  <si>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</si>
  <si>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</si>
  <si>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</si>
  <si>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</si>
  <si>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</si>
  <si>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</si>
  <si>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</si>
  <si>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</si>
  <si>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</si>
  <si>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</si>
  <si>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</si>
  <si>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</si>
  <si>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</si>
  <si>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</si>
  <si>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</si>
  <si>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</si>
  <si>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</si>
  <si>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</si>
  <si>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</si>
  <si>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</si>
  <si>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</si>
  <si>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</si>
  <si>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</si>
  <si>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</si>
  <si>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</si>
  <si>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</si>
  <si>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</si>
  <si>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</si>
  <si>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</si>
  <si>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</si>
  <si>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</si>
  <si>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</si>
  <si>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</si>
  <si>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</si>
  <si>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</si>
  <si>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</si>
  <si>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</si>
  <si>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</si>
  <si>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</si>
  <si>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</si>
  <si>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</si>
  <si>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</si>
  <si>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</si>
  <si>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</si>
  <si>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</si>
  <si>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</si>
  <si>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</si>
  <si>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</si>
  <si>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</si>
  <si>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</si>
  <si>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</si>
  <si>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</si>
  <si>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</si>
  <si>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</si>
  <si>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</si>
  <si>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</si>
  <si>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</si>
  <si>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</si>
  <si>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</si>
  <si>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</si>
  <si>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</si>
  <si>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</si>
  <si>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</si>
  <si>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</si>
  <si>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</si>
  <si>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</si>
  <si>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</si>
  <si>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</si>
  <si>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</si>
  <si>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</si>
  <si>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</si>
  <si>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</si>
  <si>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</si>
  <si>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</si>
  <si>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</si>
  <si>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</si>
  <si>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</si>
  <si>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</si>
  <si>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</si>
  <si>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</si>
  <si>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</si>
  <si>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</si>
  <si>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</si>
  <si>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</si>
  <si>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</si>
  <si>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</si>
  <si>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</si>
  <si>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</si>
  <si>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</si>
  <si>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</si>
  <si>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</si>
  <si>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</si>
  <si>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</si>
  <si>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</si>
  <si>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</si>
  <si>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</si>
  <si>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</si>
  <si>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</si>
  <si>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</si>
  <si>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</si>
  <si>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</si>
  <si>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</si>
  <si>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</si>
  <si>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</si>
  <si>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</si>
  <si>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</si>
  <si>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</si>
  <si>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</si>
  <si>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</si>
  <si>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</si>
  <si>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</si>
  <si>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</si>
  <si>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</si>
  <si>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</si>
  <si>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</si>
  <si>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</si>
  <si>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</si>
  <si>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</si>
  <si>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</si>
  <si>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</si>
  <si>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</si>
  <si>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</si>
  <si>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</si>
  <si>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</si>
  <si>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</si>
  <si>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</si>
  <si>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</si>
  <si>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</si>
  <si>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</si>
  <si>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</si>
  <si>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</si>
  <si>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</si>
  <si>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</si>
  <si>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</si>
  <si>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</si>
  <si>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</si>
  <si>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</si>
  <si>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</si>
  <si>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</si>
  <si>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</si>
  <si>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</si>
  <si>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</si>
  <si>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</si>
  <si>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</si>
  <si>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</si>
  <si>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</si>
  <si>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</si>
  <si>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</si>
  <si>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</si>
  <si>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</si>
  <si>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</si>
  <si>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</si>
  <si>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</si>
  <si>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</si>
  <si>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</si>
  <si>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</si>
  <si>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</si>
  <si>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</si>
  <si>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</si>
  <si>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</si>
  <si>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</si>
  <si>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</si>
  <si>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</si>
  <si>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</si>
  <si>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</si>
  <si>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</si>
  <si>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</si>
  <si>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</si>
  <si>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</si>
  <si>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</si>
  <si>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</si>
  <si>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</si>
  <si>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</si>
  <si>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</si>
  <si>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</si>
  <si>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</si>
  <si>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</si>
  <si>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</si>
  <si>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</si>
  <si>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</si>
  <si>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</si>
  <si>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</si>
  <si>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</si>
  <si>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</si>
  <si>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</si>
  <si>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</si>
  <si>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</si>
  <si>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</si>
  <si>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</si>
  <si>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</si>
  <si>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</si>
  <si>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</si>
  <si>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</si>
  <si>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</si>
  <si>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</si>
  <si>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</si>
  <si>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</si>
  <si>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</si>
  <si>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</si>
  <si>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</si>
  <si>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</si>
  <si>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</si>
  <si>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</si>
  <si>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</si>
  <si>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</si>
  <si>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</si>
  <si>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</si>
  <si>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</si>
  <si>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</si>
  <si>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</si>
  <si>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</si>
  <si>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</si>
  <si>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</si>
  <si>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</si>
  <si>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</si>
  <si>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</si>
  <si>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</si>
  <si>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</si>
  <si>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</si>
  <si>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</si>
  <si>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</si>
  <si>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</si>
  <si>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</si>
  <si>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</si>
  <si>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</si>
  <si>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</si>
  <si>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</si>
  <si>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</si>
  <si>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</si>
  <si>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</si>
  <si>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</si>
  <si>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</si>
  <si>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</si>
  <si>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</si>
  <si>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</si>
  <si>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</si>
  <si>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</si>
  <si>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</si>
  <si>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</si>
  <si>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</si>
  <si>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</si>
  <si>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</si>
  <si>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</si>
  <si>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</si>
  <si>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</si>
  <si>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</si>
  <si>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</si>
  <si>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</si>
  <si>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</si>
  <si>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</si>
  <si>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</si>
  <si>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</si>
  <si>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</si>
  <si>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</si>
  <si>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</si>
  <si>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</si>
  <si>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</si>
  <si>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</si>
  <si>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</si>
  <si>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</si>
  <si>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</si>
  <si>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</si>
  <si>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</si>
  <si>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</si>
  <si>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</si>
  <si>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</si>
  <si>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</si>
  <si>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</si>
  <si>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</si>
  <si>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</si>
  <si>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</si>
  <si>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</si>
  <si>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</si>
  <si>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</si>
  <si>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</si>
  <si>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</si>
  <si>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</si>
  <si>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</si>
  <si>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</si>
  <si>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</si>
  <si>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</si>
  <si>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</si>
  <si>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</si>
  <si>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</si>
  <si>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</si>
  <si>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</si>
  <si>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</si>
  <si>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</si>
  <si>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</si>
  <si>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</si>
  <si>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</si>
  <si>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</si>
  <si>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</si>
  <si>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</si>
  <si>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</si>
  <si>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</si>
  <si>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</si>
  <si>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</si>
  <si>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</si>
  <si>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</si>
  <si>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</si>
  <si>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</si>
  <si>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</si>
  <si>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</si>
  <si>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</si>
  <si>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</si>
  <si>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</si>
  <si>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</si>
  <si>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</si>
  <si>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</si>
  <si>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</si>
  <si>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</si>
  <si>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</si>
  <si>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</si>
  <si>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</si>
  <si>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</si>
  <si>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</si>
  <si>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</si>
  <si>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</si>
  <si>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</si>
  <si>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</si>
  <si>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</si>
  <si>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</si>
  <si>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</si>
  <si>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</si>
  <si>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</si>
  <si>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</si>
  <si>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</si>
  <si>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</si>
  <si>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</si>
  <si>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</si>
  <si>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</si>
  <si>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</si>
  <si>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</si>
  <si>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</si>
  <si>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</si>
  <si>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</si>
  <si>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</si>
  <si>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</si>
  <si>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</si>
  <si>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</si>
  <si>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</si>
  <si>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</si>
  <si>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</si>
  <si>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</si>
  <si>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</si>
  <si>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</si>
  <si>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</si>
  <si>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</si>
  <si>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</si>
  <si>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</si>
  <si>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</si>
  <si>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</si>
  <si>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</si>
  <si>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</si>
  <si>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</si>
  <si>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</si>
  <si>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</si>
  <si>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</si>
  <si>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</si>
  <si>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</si>
  <si>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</si>
  <si>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</si>
  <si>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</si>
  <si>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</si>
  <si>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</si>
  <si>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</si>
  <si>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</si>
  <si>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</si>
  <si>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</si>
  <si>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</si>
  <si>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</si>
  <si>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</si>
  <si>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</si>
  <si>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</si>
  <si>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</si>
  <si>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</si>
  <si>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</si>
  <si>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</si>
  <si>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</si>
  <si>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</si>
  <si>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</si>
  <si>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</si>
  <si>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</si>
  <si>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</si>
  <si>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</si>
  <si>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</si>
  <si>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</si>
  <si>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</si>
  <si>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</si>
  <si>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</si>
  <si>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</si>
  <si>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</si>
  <si>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</si>
  <si>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</si>
  <si>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</si>
  <si>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</si>
  <si>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</si>
  <si>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</si>
  <si>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</si>
  <si>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</si>
  <si>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</si>
  <si>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</si>
  <si>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</si>
  <si>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</si>
  <si>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</si>
  <si>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</si>
  <si>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</si>
  <si>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</si>
  <si>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</si>
  <si>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</si>
  <si>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</si>
  <si>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</si>
  <si>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</si>
  <si>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</si>
  <si>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</si>
  <si>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</si>
  <si>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</si>
  <si>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</si>
  <si>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</si>
  <si>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</si>
  <si>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</si>
  <si>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</si>
  <si>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</si>
  <si>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</si>
  <si>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</si>
  <si>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</si>
  <si>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</si>
  <si>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</si>
  <si>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</si>
  <si>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</si>
  <si>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</si>
  <si>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</si>
  <si>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</si>
  <si>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</si>
  <si>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</si>
  <si>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</si>
  <si>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</si>
  <si>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</si>
  <si>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</si>
  <si>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</si>
  <si>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</si>
  <si>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</si>
  <si>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</si>
  <si>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</si>
  <si>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</si>
  <si>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</si>
  <si>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</si>
  <si>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</si>
  <si>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</si>
  <si>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</si>
  <si>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</si>
  <si>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</si>
  <si>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</si>
  <si>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</si>
  <si>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</si>
  <si>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</si>
  <si>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</si>
  <si>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</si>
  <si>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</si>
  <si>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</si>
  <si>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</si>
  <si>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</si>
  <si>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</si>
  <si>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</si>
  <si>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</si>
  <si>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</si>
  <si>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</si>
  <si>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</si>
  <si>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</si>
  <si>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</si>
  <si>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</si>
  <si>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</si>
  <si>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</si>
  <si>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</si>
  <si>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</si>
  <si>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</si>
  <si>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</si>
  <si>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</si>
  <si>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</si>
  <si>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</si>
  <si>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</si>
  <si>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</si>
  <si>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</si>
  <si>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</si>
  <si>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</si>
  <si>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</si>
  <si>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</si>
  <si>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</si>
  <si>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</si>
  <si>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</si>
  <si>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</si>
  <si>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</si>
  <si>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</si>
  <si>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</si>
  <si>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</si>
  <si>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</si>
  <si>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</si>
  <si>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</si>
  <si>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</si>
  <si>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</si>
  <si>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</si>
  <si>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</si>
  <si>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</si>
  <si>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</si>
  <si>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</si>
  <si>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</si>
  <si>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</si>
  <si>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</si>
  <si>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</si>
  <si>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</si>
  <si>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</si>
  <si>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</si>
  <si>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</si>
  <si>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</si>
  <si>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</si>
  <si>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</si>
  <si>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</si>
  <si>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</si>
  <si>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</si>
  <si>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</si>
  <si>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</si>
  <si>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</si>
  <si>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</si>
  <si>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</si>
  <si>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</si>
  <si>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</si>
  <si>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</si>
  <si>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</si>
  <si>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</si>
  <si>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</si>
  <si>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</si>
  <si>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</si>
  <si>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</si>
  <si>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</si>
  <si>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</si>
  <si>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</si>
  <si>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</si>
  <si>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</si>
  <si>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</si>
  <si>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</si>
  <si>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</si>
  <si>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</si>
  <si>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</si>
  <si>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</si>
  <si>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</si>
  <si>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</si>
  <si>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</si>
  <si>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</si>
  <si>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</si>
  <si>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</si>
  <si>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</si>
  <si>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</si>
  <si>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</si>
  <si>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</si>
  <si>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</si>
  <si>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</si>
  <si>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</si>
  <si>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</si>
  <si>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</si>
  <si>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</si>
  <si>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</si>
  <si>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</si>
  <si>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</si>
  <si>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</si>
  <si>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</si>
  <si>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</si>
  <si>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</si>
  <si>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</si>
  <si>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</si>
  <si>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</si>
  <si>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</si>
  <si>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</si>
  <si>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</si>
  <si>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</si>
  <si>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</si>
  <si>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</si>
  <si>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</si>
  <si>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</si>
  <si>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</si>
  <si>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</si>
  <si>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</si>
  <si>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</si>
  <si>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</si>
  <si>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</si>
  <si>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</si>
  <si>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</si>
  <si>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</si>
  <si>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</si>
  <si>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</si>
  <si>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</si>
  <si>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</si>
  <si>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</si>
  <si>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</si>
  <si>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</si>
  <si>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</si>
  <si>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</si>
  <si>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</si>
  <si>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</si>
  <si>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</si>
  <si>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</si>
  <si>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</si>
  <si>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</si>
  <si>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</si>
  <si>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</si>
  <si>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</si>
  <si>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</si>
  <si>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</si>
  <si>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</si>
  <si>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</si>
  <si>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</si>
  <si>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</si>
  <si>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</si>
  <si>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</si>
  <si>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</si>
  <si>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</si>
  <si>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</si>
  <si>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</si>
  <si>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</si>
  <si>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</si>
  <si>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</si>
  <si>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</si>
  <si>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</si>
  <si>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</si>
  <si>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</si>
  <si>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</si>
  <si>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</si>
  <si>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</si>
  <si>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</si>
  <si>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</si>
  <si>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</si>
  <si>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</si>
  <si>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</si>
  <si>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</si>
  <si>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</si>
  <si>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</si>
  <si>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</si>
  <si>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</si>
  <si>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</si>
  <si>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</si>
  <si>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</si>
  <si>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</si>
  <si>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</si>
  <si>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</si>
  <si>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</si>
  <si>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</si>
  <si>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</si>
  <si>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</si>
  <si>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</si>
  <si>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</si>
  <si>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</si>
  <si>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</si>
  <si>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</si>
  <si>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</si>
  <si>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</si>
  <si>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</si>
  <si>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</si>
  <si>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</si>
  <si>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</si>
  <si>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</si>
  <si>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</si>
  <si>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</si>
  <si>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</si>
  <si>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</si>
  <si>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</si>
  <si>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</si>
  <si>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</si>
  <si>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</si>
  <si>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</si>
  <si>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</si>
  <si>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</si>
  <si>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</si>
  <si>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</si>
  <si>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</si>
  <si>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</si>
  <si>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</si>
  <si>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</si>
  <si>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</si>
  <si>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</si>
  <si>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</si>
  <si>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</si>
  <si>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</si>
  <si>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</si>
  <si>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</si>
  <si>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</si>
  <si>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</si>
  <si>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</si>
  <si>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</si>
  <si>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</si>
  <si>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</si>
  <si>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</si>
  <si>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</si>
  <si>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</si>
  <si>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</si>
  <si>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</si>
  <si>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</si>
  <si>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</si>
  <si>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</si>
  <si>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</si>
  <si>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</si>
  <si>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</si>
  <si>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</si>
  <si>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</si>
  <si>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</si>
  <si>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</si>
  <si>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</si>
  <si>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</si>
  <si>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</si>
  <si>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</si>
  <si>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</si>
  <si>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</si>
  <si>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</si>
  <si>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</si>
  <si>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</si>
  <si>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</si>
  <si>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</si>
  <si>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</si>
  <si>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</si>
  <si>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</si>
  <si>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</si>
  <si>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</si>
  <si>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</si>
  <si>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</si>
  <si>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</si>
  <si>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</si>
  <si>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</si>
  <si>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</si>
  <si>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</si>
  <si>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</si>
  <si>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</si>
  <si>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</si>
  <si>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</si>
  <si>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</si>
  <si>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</si>
  <si>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</si>
  <si>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</si>
  <si>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</si>
  <si>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</si>
  <si>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</si>
  <si>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</si>
  <si>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</si>
  <si>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</si>
  <si>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</si>
  <si>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</si>
  <si>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</si>
  <si>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</si>
  <si>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</si>
  <si>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</si>
  <si>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</si>
  <si>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</si>
  <si>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</si>
  <si>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</si>
  <si>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</si>
  <si>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</si>
  <si>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</si>
  <si>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</si>
  <si>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</si>
  <si>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</si>
  <si>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</si>
  <si>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</si>
  <si>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</si>
  <si>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</si>
  <si>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</si>
  <si>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</si>
  <si>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</si>
  <si>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</si>
  <si>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</si>
  <si>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</si>
  <si>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</si>
  <si>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</si>
  <si>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</si>
  <si>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</si>
  <si>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</si>
  <si>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</si>
  <si>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</si>
  <si>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</si>
  <si>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</si>
  <si>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</si>
  <si>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</si>
  <si>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</si>
  <si>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</si>
  <si>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</si>
  <si>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</si>
  <si>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</si>
  <si>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</si>
  <si>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</si>
  <si>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</si>
  <si>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</si>
  <si>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</si>
  <si>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</si>
  <si>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</si>
  <si>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</si>
  <si>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</si>
  <si>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</si>
  <si>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</si>
  <si>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</si>
  <si>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</si>
  <si>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</si>
  <si>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</si>
  <si>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</si>
  <si>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</si>
  <si>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</si>
  <si>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</si>
  <si>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</si>
  <si>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</si>
  <si>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</si>
  <si>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</si>
  <si>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</si>
  <si>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</si>
  <si>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</si>
  <si>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</si>
  <si>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</si>
  <si>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</si>
  <si>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</si>
  <si>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</si>
  <si>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</si>
  <si>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</si>
  <si>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</si>
  <si>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</si>
  <si>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</si>
  <si>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</si>
  <si>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</si>
  <si>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</si>
  <si>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</si>
  <si>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</si>
  <si>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</si>
  <si>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</si>
  <si>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</si>
  <si>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</si>
  <si>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</si>
  <si>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</si>
  <si>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</si>
  <si>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</si>
  <si>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</si>
  <si>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</si>
  <si>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</si>
  <si>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</si>
  <si>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</si>
  <si>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</si>
  <si>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</si>
  <si>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</si>
  <si>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</si>
  <si>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</si>
  <si>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</si>
  <si>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</si>
  <si>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</si>
  <si>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</si>
  <si>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</si>
  <si>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</si>
  <si>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</si>
  <si>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</si>
  <si>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</si>
  <si>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</si>
  <si>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</si>
  <si>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</si>
  <si>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</si>
  <si>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</si>
  <si>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</si>
  <si>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</si>
  <si>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</si>
  <si>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</si>
  <si>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</si>
  <si>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</si>
  <si>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</si>
  <si>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</si>
  <si>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</si>
  <si>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</si>
  <si>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</si>
  <si>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</si>
  <si>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</si>
  <si>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</si>
  <si>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</si>
  <si>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</si>
  <si>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</si>
  <si>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</si>
  <si>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</si>
  <si>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</si>
  <si>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</si>
  <si>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</si>
  <si>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</si>
  <si>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</si>
  <si>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</si>
  <si>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</si>
  <si>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</si>
  <si>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</si>
  <si>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</si>
  <si>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</si>
  <si>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</si>
  <si>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</si>
  <si>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</si>
  <si>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</si>
  <si>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</si>
  <si>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</si>
  <si>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</si>
  <si>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</si>
  <si>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</si>
  <si>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</si>
  <si>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</si>
  <si>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</si>
  <si>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</si>
  <si>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</si>
  <si>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</si>
  <si>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</si>
  <si>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</si>
  <si>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</si>
  <si>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</si>
  <si>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</si>
  <si>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</si>
  <si>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</si>
  <si>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</si>
  <si>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</si>
  <si>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</si>
  <si>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</si>
  <si>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</si>
  <si>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</si>
  <si>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</si>
  <si>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</si>
  <si>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</si>
  <si>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</si>
  <si>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</si>
  <si>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</si>
  <si>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</si>
  <si>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</si>
  <si>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</si>
  <si>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</si>
  <si>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</si>
  <si>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</si>
  <si>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</si>
  <si>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</si>
  <si>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</si>
  <si>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</si>
  <si>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</si>
  <si>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</si>
  <si>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</si>
  <si>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</si>
  <si>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</si>
  <si>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</si>
  <si>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</si>
  <si>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</si>
  <si>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</si>
  <si>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</si>
  <si>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</si>
  <si>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</si>
  <si>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</si>
  <si>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</si>
  <si>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</si>
  <si>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</si>
  <si>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</si>
  <si>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</si>
  <si>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</si>
  <si>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</si>
  <si>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</si>
  <si>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</si>
  <si>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</si>
  <si>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</si>
  <si>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</si>
  <si>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</si>
  <si>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</si>
  <si>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</si>
  <si>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</si>
  <si>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</si>
  <si>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</si>
  <si>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</si>
  <si>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</si>
  <si>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</si>
  <si>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</si>
  <si>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</si>
  <si>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</si>
  <si>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</si>
  <si>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</si>
  <si>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</si>
  <si>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</si>
  <si>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</si>
  <si>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</si>
  <si>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</si>
  <si>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</si>
  <si>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</si>
  <si>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</si>
  <si>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</si>
  <si>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</si>
  <si>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</si>
  <si>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</si>
  <si>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</si>
  <si>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</si>
  <si>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</si>
  <si>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</si>
  <si>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</si>
  <si>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</si>
  <si>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</si>
  <si>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</si>
  <si>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</si>
  <si>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</si>
  <si>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</si>
  <si>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</si>
  <si>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</si>
  <si>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</si>
  <si>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</si>
  <si>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</si>
  <si>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</si>
  <si>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</si>
  <si>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</si>
  <si>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</si>
  <si>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</si>
  <si>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</si>
  <si>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</si>
  <si>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</si>
  <si>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</si>
  <si>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</si>
  <si>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</si>
  <si>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</si>
  <si>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</si>
  <si>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</si>
  <si>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</si>
  <si>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</si>
  <si>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</si>
  <si>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</si>
  <si>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</si>
  <si>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</si>
  <si>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</si>
  <si>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</si>
  <si>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</si>
  <si>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</si>
  <si>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</si>
  <si>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</si>
  <si>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</si>
  <si>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</si>
  <si>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</si>
  <si>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</si>
  <si>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</si>
  <si>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</si>
  <si>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</si>
  <si>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</si>
  <si>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</si>
  <si>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</si>
  <si>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</si>
  <si>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</si>
  <si>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</si>
  <si>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</si>
  <si>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</si>
  <si>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</si>
  <si>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</si>
  <si>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</si>
  <si>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</si>
  <si>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</si>
  <si>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</si>
  <si>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</si>
  <si>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</si>
  <si>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</si>
  <si>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</si>
  <si>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</si>
  <si>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</si>
  <si>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</si>
  <si>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</si>
  <si>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</si>
  <si>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</si>
  <si>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</si>
  <si>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</si>
  <si>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</si>
  <si>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</si>
  <si>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</si>
  <si>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</si>
  <si>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</si>
  <si>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</si>
  <si>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</si>
  <si>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</si>
  <si>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</si>
  <si>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</si>
  <si>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</si>
  <si>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</si>
  <si>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</si>
  <si>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</si>
  <si>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</si>
  <si>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</si>
  <si>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</si>
  <si>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</si>
  <si>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</si>
  <si>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</si>
  <si>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</si>
  <si>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</si>
  <si>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</si>
  <si>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</si>
  <si>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</si>
  <si>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</si>
  <si>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</si>
  <si>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</si>
  <si>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</si>
  <si>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</si>
  <si>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</si>
  <si>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</si>
  <si>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</si>
  <si>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</si>
  <si>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</si>
  <si>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</si>
  <si>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</si>
  <si>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</si>
  <si>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</si>
  <si>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</si>
  <si>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</si>
  <si>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</si>
  <si>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</si>
  <si>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</si>
  <si>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</si>
  <si>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</si>
  <si>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</si>
  <si>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</si>
  <si>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</si>
  <si>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</si>
  <si>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</si>
  <si>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</si>
  <si>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</si>
  <si>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</si>
  <si>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</si>
  <si>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</si>
  <si>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</si>
  <si>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</si>
  <si>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</si>
  <si>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</si>
  <si>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</si>
  <si>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</si>
  <si>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</si>
  <si>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</si>
  <si>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</si>
  <si>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</si>
  <si>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</si>
  <si>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</si>
  <si>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</si>
  <si>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</si>
  <si>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</si>
  <si>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</si>
  <si>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</si>
  <si>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</si>
  <si>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</si>
  <si>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</si>
  <si>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</si>
  <si>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</si>
  <si>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</si>
  <si>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</si>
  <si>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</si>
  <si>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</si>
  <si>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</si>
  <si>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</si>
  <si>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</si>
  <si>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</si>
  <si>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</si>
  <si>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</si>
  <si>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</si>
  <si>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</si>
  <si>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</si>
  <si>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</si>
  <si>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</si>
  <si>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</si>
  <si>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</si>
  <si>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</si>
  <si>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</si>
  <si>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</si>
  <si>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</si>
  <si>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</si>
  <si>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</si>
  <si>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</si>
  <si>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</si>
  <si>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</si>
  <si>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</si>
  <si>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</si>
  <si>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</si>
  <si>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</si>
  <si>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</si>
  <si>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</si>
  <si>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</si>
  <si>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</si>
  <si>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</si>
  <si>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</si>
  <si>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</si>
  <si>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</si>
  <si>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</si>
  <si>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</si>
  <si>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</si>
  <si>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</si>
  <si>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</si>
  <si>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</si>
  <si>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</si>
  <si>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</si>
  <si>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</si>
  <si>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</si>
  <si>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</si>
  <si>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</si>
  <si>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</si>
  <si>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</si>
  <si>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</si>
  <si>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</si>
  <si>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</si>
  <si>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</si>
  <si>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</si>
  <si>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</si>
  <si>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</si>
  <si>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</si>
  <si>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</si>
  <si>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</si>
  <si>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</si>
  <si>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</si>
  <si>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</si>
  <si>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</si>
  <si>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</si>
  <si>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</si>
  <si>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</si>
  <si>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</si>
  <si>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</si>
  <si>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</si>
  <si>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</si>
  <si>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</si>
  <si>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</si>
  <si>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</si>
  <si>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</si>
  <si>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</si>
  <si>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</si>
  <si>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</si>
  <si>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</si>
  <si>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</si>
  <si>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</si>
  <si>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</si>
  <si>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</si>
  <si>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</si>
  <si>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</si>
  <si>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</si>
  <si>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</si>
  <si>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</si>
  <si>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</si>
  <si>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</si>
  <si>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</si>
  <si>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</si>
  <si>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</si>
  <si>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</si>
  <si>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</si>
  <si>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</si>
  <si>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</si>
  <si>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</si>
  <si>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</si>
  <si>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</si>
  <si>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</si>
  <si>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</si>
  <si>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</si>
  <si>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</si>
  <si>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</si>
  <si>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</si>
  <si>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</si>
  <si>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</si>
  <si>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</si>
  <si>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</si>
  <si>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</si>
  <si>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</si>
  <si>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</si>
  <si>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</si>
  <si>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</si>
  <si>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</si>
  <si>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</si>
  <si>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</si>
  <si>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</si>
  <si>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</si>
  <si>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</si>
  <si>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</si>
  <si>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</si>
  <si>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</si>
  <si>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</si>
  <si>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</si>
  <si>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</si>
  <si>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</si>
  <si>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</si>
  <si>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</si>
  <si>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</si>
  <si>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</si>
  <si>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</si>
  <si>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</si>
  <si>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</si>
  <si>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</si>
  <si>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</si>
  <si>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</si>
  <si>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</si>
  <si>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</si>
  <si>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</si>
  <si>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</si>
  <si>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</si>
  <si>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</si>
  <si>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</si>
  <si>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</si>
  <si>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</si>
  <si>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</si>
  <si>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</si>
  <si>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</si>
  <si>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</si>
  <si>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</si>
  <si>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</si>
  <si>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</si>
  <si>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</si>
  <si>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</si>
  <si>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</si>
  <si>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</si>
  <si>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</si>
  <si>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</si>
  <si>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</si>
  <si>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</si>
  <si>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</si>
  <si>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</si>
  <si>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</si>
  <si>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</si>
  <si>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</si>
  <si>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</si>
  <si>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</si>
  <si>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</si>
  <si>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</si>
  <si>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</si>
  <si>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</si>
  <si>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</si>
  <si>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</si>
  <si>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</si>
  <si>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</si>
  <si>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</si>
  <si>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</si>
  <si>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</si>
  <si>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</si>
  <si>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</si>
  <si>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</si>
  <si>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</si>
  <si>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</si>
  <si>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</si>
  <si>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</si>
  <si>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</si>
  <si>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</si>
  <si>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</si>
  <si>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</si>
  <si>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</si>
  <si>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</si>
  <si>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</si>
  <si>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</si>
  <si>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</si>
  <si>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</si>
  <si>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</si>
  <si>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</si>
  <si>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</si>
  <si>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</si>
  <si>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</si>
  <si>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</si>
  <si>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</si>
  <si>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</si>
  <si>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</si>
  <si>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</si>
  <si>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</si>
  <si>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</si>
  <si>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</si>
  <si>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</si>
  <si>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</si>
  <si>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</si>
  <si>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</si>
  <si>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</si>
  <si>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</si>
  <si>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</si>
  <si>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</si>
  <si>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</si>
  <si>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</si>
  <si>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</si>
  <si>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</si>
  <si>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</si>
  <si>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</si>
  <si>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</si>
  <si>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</si>
  <si>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</si>
  <si>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</si>
  <si>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</si>
  <si>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</si>
  <si>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</si>
  <si>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</si>
  <si>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</si>
  <si>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</si>
  <si>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</si>
  <si>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</si>
  <si>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</si>
  <si>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</si>
  <si>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</si>
  <si>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</si>
  <si>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</si>
  <si>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</si>
  <si>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</si>
  <si>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</si>
  <si>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</si>
  <si>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</si>
  <si>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</si>
  <si>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</si>
  <si>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</si>
  <si>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</si>
  <si>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</si>
  <si>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</si>
  <si>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</si>
  <si>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</si>
  <si>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</si>
  <si>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</si>
  <si>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</si>
  <si>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</si>
  <si>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</si>
  <si>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</si>
  <si>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</si>
  <si>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</si>
  <si>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</si>
  <si>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</si>
  <si>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</si>
  <si>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</si>
  <si>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</si>
  <si>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</si>
  <si>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</si>
  <si>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</si>
  <si>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</si>
  <si>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</si>
  <si>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</si>
  <si>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</si>
  <si>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</si>
  <si>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</si>
  <si>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</si>
  <si>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</si>
  <si>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</si>
  <si>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</si>
  <si>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</si>
  <si>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</si>
  <si>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</si>
  <si>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</si>
  <si>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</si>
  <si>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</si>
  <si>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</si>
  <si>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</si>
  <si>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</si>
  <si>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</si>
  <si>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</si>
  <si>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</si>
  <si>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</si>
  <si>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</si>
  <si>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</si>
  <si>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</si>
  <si>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</si>
  <si>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</si>
  <si>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</si>
  <si>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</si>
  <si>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</si>
  <si>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</si>
  <si>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</si>
  <si>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</si>
  <si>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</si>
  <si>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</si>
  <si>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</si>
  <si>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</si>
  <si>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</si>
  <si>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</si>
  <si>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</si>
  <si>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</si>
  <si>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</si>
  <si>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</si>
  <si>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</si>
  <si>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</si>
  <si>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</si>
  <si>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</si>
  <si>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</si>
  <si>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</si>
  <si>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</si>
  <si>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</si>
  <si>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</si>
  <si>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</si>
  <si>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</si>
  <si>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</si>
  <si>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</si>
  <si>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</si>
  <si>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</si>
  <si>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</si>
  <si>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</si>
  <si>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</si>
  <si>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</si>
  <si>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</si>
  <si>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</si>
  <si>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</si>
  <si>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</si>
  <si>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</si>
  <si>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</si>
  <si>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</si>
  <si>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</si>
  <si>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</si>
  <si>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</si>
  <si>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</si>
  <si>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</si>
  <si>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</si>
  <si>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</si>
  <si>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</si>
  <si>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</si>
  <si>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</si>
  <si>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</si>
  <si>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</si>
  <si>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</si>
  <si>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</si>
  <si>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</si>
  <si>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</si>
  <si>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</si>
  <si>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</si>
  <si>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</si>
  <si>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</si>
  <si>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</si>
  <si>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</si>
  <si>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</si>
  <si>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</si>
  <si>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</si>
  <si>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</si>
  <si>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</si>
  <si>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</si>
  <si>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</si>
  <si>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</si>
  <si>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</si>
  <si>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</si>
  <si>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</si>
  <si>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</si>
  <si>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</si>
  <si>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</si>
  <si>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</si>
  <si>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</si>
  <si>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</si>
  <si>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</si>
  <si>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</si>
  <si>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</si>
  <si>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</si>
  <si>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</si>
  <si>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</si>
  <si>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</si>
  <si>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</si>
  <si>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</si>
  <si>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</si>
  <si>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</si>
  <si>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</si>
  <si>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</si>
  <si>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</si>
  <si>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</si>
  <si>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</si>
  <si>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</si>
  <si>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</si>
  <si>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</si>
  <si>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</si>
  <si>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</si>
  <si>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</si>
  <si>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</si>
  <si>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</si>
  <si>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</si>
  <si>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</si>
  <si>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</si>
  <si>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</si>
  <si>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</si>
  <si>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</si>
  <si>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</si>
  <si>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</si>
  <si>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</si>
  <si>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</si>
  <si>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</si>
  <si>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</si>
  <si>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</si>
  <si>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</si>
  <si>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</si>
  <si>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</si>
  <si>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</si>
  <si>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</si>
  <si>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</si>
  <si>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</si>
  <si>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</si>
  <si>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</si>
  <si>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</si>
  <si>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</si>
  <si>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</si>
  <si>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</si>
  <si>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</si>
  <si>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</si>
  <si>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</si>
  <si>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</si>
  <si>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</si>
  <si>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</si>
  <si>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</si>
  <si>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</si>
  <si>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</si>
  <si>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</si>
  <si>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</si>
  <si>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</si>
  <si>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</si>
  <si>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</si>
  <si>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</si>
  <si>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</si>
  <si>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</si>
  <si>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</si>
  <si>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</si>
  <si>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</si>
  <si>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</si>
  <si>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</si>
  <si>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</si>
  <si>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</si>
  <si>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</si>
  <si>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</si>
  <si>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</si>
  <si>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</si>
  <si>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</si>
  <si>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</si>
  <si>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</si>
  <si>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</si>
  <si>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</si>
  <si>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</si>
  <si>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</si>
  <si>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</si>
  <si>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</si>
  <si>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</si>
  <si>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</si>
  <si>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</si>
  <si>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</si>
  <si>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</si>
  <si>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</si>
  <si>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</si>
  <si>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</si>
  <si>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</si>
  <si>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</si>
  <si>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</si>
  <si>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</si>
  <si>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</si>
  <si>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</si>
  <si>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</si>
  <si>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</si>
  <si>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</si>
  <si>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</si>
  <si>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</si>
  <si>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</si>
  <si>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</si>
  <si>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</si>
  <si>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</si>
  <si>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</si>
  <si>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</si>
  <si>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</si>
  <si>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</si>
  <si>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</si>
  <si>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</si>
  <si>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</si>
  <si>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</si>
  <si>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</si>
  <si>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</si>
  <si>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</si>
  <si>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</si>
  <si>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</si>
  <si>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</si>
  <si>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</si>
  <si>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</si>
  <si>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</si>
  <si>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</si>
  <si>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</si>
  <si>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</si>
  <si>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</si>
  <si>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</si>
  <si>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</si>
  <si>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</si>
  <si>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</si>
  <si>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</si>
  <si>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</si>
  <si>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</si>
  <si>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</si>
  <si>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</si>
  <si>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</si>
  <si>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</si>
  <si>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</si>
  <si>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</si>
  <si>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</si>
  <si>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</si>
  <si>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</si>
  <si>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</si>
  <si>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</si>
  <si>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</si>
  <si>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</si>
  <si>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</si>
  <si>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</si>
  <si>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</si>
  <si>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</si>
  <si>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</si>
  <si>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</si>
  <si>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</si>
  <si>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</si>
  <si>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</si>
  <si>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</si>
  <si>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</si>
  <si>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</si>
  <si>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</si>
  <si>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</si>
  <si>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</si>
  <si>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</si>
  <si>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</si>
  <si>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</si>
  <si>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</si>
  <si>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</si>
  <si>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</si>
  <si>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</si>
  <si>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</si>
  <si>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</si>
  <si>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</si>
  <si>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</si>
  <si>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</si>
  <si>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</si>
  <si>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</si>
  <si>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</si>
  <si>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</si>
  <si>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</si>
  <si>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</si>
  <si>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</si>
  <si>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</si>
  <si>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</si>
  <si>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</si>
  <si>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</si>
  <si>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</si>
  <si>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</si>
  <si>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</si>
  <si>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</si>
  <si>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</si>
  <si>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</si>
  <si>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</si>
  <si>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</si>
  <si>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</si>
  <si>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</si>
  <si>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</si>
  <si>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</si>
  <si>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</si>
  <si>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</si>
  <si>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</si>
  <si>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</si>
  <si>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</si>
  <si>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</si>
  <si>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</si>
  <si>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</si>
  <si>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</si>
  <si>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</si>
  <si>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</si>
  <si>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</si>
  <si>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</si>
  <si>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</si>
  <si>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</si>
  <si>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</si>
  <si>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</si>
  <si>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</si>
  <si>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</si>
  <si>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</si>
  <si>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</si>
  <si>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</si>
  <si>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</si>
  <si>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</si>
  <si>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</si>
  <si>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</si>
  <si>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</si>
  <si>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</si>
  <si>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</si>
  <si>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</si>
  <si>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</si>
  <si>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</si>
  <si>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</si>
  <si>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</si>
  <si>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</si>
  <si>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</si>
  <si>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</si>
  <si>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</si>
  <si>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</si>
  <si>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</si>
  <si>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</si>
  <si>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</si>
  <si>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</si>
  <si>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</si>
  <si>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</si>
  <si>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</si>
  <si>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</si>
  <si>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</si>
  <si>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</si>
  <si>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</si>
  <si>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</si>
  <si>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</si>
  <si>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</si>
  <si>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</si>
  <si>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</si>
  <si>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</si>
  <si>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</si>
  <si>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</si>
  <si>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</si>
  <si>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</si>
  <si>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</si>
  <si>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</si>
  <si>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</si>
  <si>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</si>
  <si>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</si>
  <si>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</si>
  <si>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</si>
  <si>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</si>
  <si>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</si>
  <si>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</si>
  <si>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</si>
  <si>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</si>
  <si>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</si>
  <si>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</si>
  <si>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</si>
  <si>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</si>
  <si>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</si>
  <si>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</si>
  <si>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</si>
  <si>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</si>
  <si>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</si>
  <si>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</si>
  <si>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</si>
  <si>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</si>
  <si>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</si>
  <si>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</si>
  <si>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</si>
  <si>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</si>
  <si>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</si>
  <si>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</si>
  <si>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</si>
  <si>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</si>
  <si>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</si>
  <si>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</si>
  <si>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</si>
  <si>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</si>
  <si>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</si>
  <si>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</si>
  <si>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</si>
  <si>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</si>
  <si>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</si>
  <si>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</si>
  <si>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</si>
  <si>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</si>
  <si>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</si>
  <si>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</si>
  <si>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</si>
  <si>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</si>
  <si>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</si>
  <si>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</si>
  <si>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</si>
  <si>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</si>
  <si>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</si>
  <si>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</si>
  <si>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</si>
  <si>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</si>
  <si>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</si>
  <si>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</si>
  <si>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</si>
  <si>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</si>
  <si>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</si>
  <si>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</si>
  <si>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</si>
  <si>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</si>
  <si>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</si>
  <si>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</si>
  <si>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</si>
  <si>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</si>
  <si>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</si>
  <si>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</si>
  <si>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</si>
  <si>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</si>
  <si>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</si>
  <si>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</si>
  <si>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</si>
  <si>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</si>
  <si>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</si>
  <si>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</si>
  <si>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</si>
  <si>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</si>
  <si>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</si>
  <si>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</si>
  <si>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</si>
  <si>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</si>
  <si>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</si>
  <si>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</si>
  <si>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</si>
  <si>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</si>
  <si>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</si>
  <si>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</si>
  <si>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</si>
  <si>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</si>
  <si>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</si>
  <si>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</si>
  <si>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</si>
  <si>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</si>
  <si>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</si>
  <si>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</si>
  <si>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</si>
  <si>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</si>
  <si>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</si>
  <si>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</si>
  <si>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</si>
  <si>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</si>
  <si>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</si>
  <si>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</si>
  <si>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</si>
  <si>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</si>
  <si>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</si>
  <si>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</si>
  <si>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</si>
  <si>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</si>
  <si>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</si>
  <si>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</si>
  <si>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</si>
  <si>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</si>
  <si>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</si>
  <si>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</si>
  <si>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</si>
  <si>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</si>
  <si>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</si>
  <si>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</si>
  <si>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</si>
  <si>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</si>
  <si>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</si>
  <si>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</si>
  <si>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</si>
  <si>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</si>
  <si>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</si>
  <si>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</si>
  <si>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</si>
  <si>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</si>
  <si>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</si>
  <si>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</si>
  <si>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</si>
  <si>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</si>
  <si>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</si>
  <si>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</si>
  <si>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</si>
  <si>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</si>
  <si>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</si>
  <si>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</si>
  <si>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</si>
  <si>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</si>
  <si>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</si>
  <si>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</si>
  <si>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</si>
  <si>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</si>
  <si>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</si>
  <si>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</si>
  <si>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</si>
  <si>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</si>
  <si>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</si>
  <si>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</si>
  <si>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</si>
  <si>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</si>
  <si>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</si>
  <si>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</si>
  <si>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</si>
  <si>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</si>
  <si>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</si>
  <si>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</si>
  <si>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</si>
  <si>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</si>
  <si>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</si>
  <si>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</si>
  <si>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</si>
  <si>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</si>
  <si>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</si>
  <si>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</si>
  <si>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</si>
  <si>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</si>
  <si>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</si>
  <si>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</si>
  <si>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</si>
  <si>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</si>
  <si>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</si>
  <si>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</si>
  <si>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</si>
  <si>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</si>
  <si>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</si>
  <si>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</si>
  <si>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</si>
  <si>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</si>
  <si>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</si>
  <si>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</si>
  <si>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</si>
  <si>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</si>
  <si>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</si>
  <si>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</si>
  <si>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</si>
  <si>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</si>
  <si>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</si>
  <si>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</si>
  <si>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</si>
  <si>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</si>
  <si>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</si>
  <si>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</si>
  <si>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</si>
  <si>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</si>
  <si>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</si>
  <si>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</si>
  <si>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</si>
  <si>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</si>
  <si>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</si>
  <si>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</si>
  <si>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</si>
  <si>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</si>
  <si>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</si>
  <si>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</si>
  <si>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</si>
  <si>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</si>
  <si>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</si>
  <si>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</si>
  <si>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</si>
  <si>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</si>
  <si>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</si>
  <si>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</si>
  <si>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</si>
  <si>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</si>
  <si>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</si>
  <si>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</si>
  <si>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</si>
  <si>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</si>
  <si>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</si>
  <si>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</si>
  <si>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</si>
  <si>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</si>
  <si>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</si>
  <si>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</si>
  <si>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</si>
  <si>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</si>
  <si>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</si>
  <si>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</si>
  <si>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</si>
  <si>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</si>
  <si>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</si>
  <si>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</si>
  <si>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</si>
  <si>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</si>
  <si>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</si>
  <si>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</si>
  <si>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</si>
  <si>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</si>
  <si>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</si>
  <si>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</si>
  <si>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</si>
  <si>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</si>
  <si>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</si>
  <si>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</si>
  <si>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</si>
  <si>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</si>
  <si>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</si>
  <si>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</si>
  <si>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</si>
  <si>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</si>
  <si>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</si>
  <si>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</si>
  <si>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</si>
  <si>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</si>
  <si>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</si>
  <si>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</si>
  <si>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</si>
  <si>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</si>
  <si>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</si>
  <si>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</si>
  <si>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</si>
  <si>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</si>
  <si>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</si>
  <si>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</si>
  <si>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</si>
  <si>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</si>
  <si>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</si>
  <si>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</si>
  <si>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</si>
  <si>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</si>
  <si>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</si>
  <si>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</si>
  <si>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</si>
  <si>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</si>
  <si>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</si>
  <si>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</si>
  <si>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</si>
  <si>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</si>
  <si>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</si>
  <si>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</si>
  <si>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</si>
  <si>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</si>
  <si>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</si>
  <si>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</si>
  <si>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</si>
  <si>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</si>
  <si>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</si>
  <si>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</si>
  <si>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</si>
  <si>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</si>
  <si>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</si>
  <si>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</si>
  <si>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</si>
  <si>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</si>
  <si>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</si>
  <si>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</si>
  <si>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</si>
  <si>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</si>
  <si>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</si>
  <si>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</si>
  <si>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</si>
  <si>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</si>
  <si>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</si>
  <si>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</si>
  <si>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</si>
  <si>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</si>
  <si>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</si>
  <si>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</si>
  <si>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</si>
  <si>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</si>
  <si>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</si>
  <si>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</si>
  <si>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</si>
  <si>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</si>
  <si>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</si>
  <si>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</si>
  <si>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</si>
  <si>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</si>
  <si>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</si>
  <si>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</si>
  <si>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</si>
  <si>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</si>
  <si>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</si>
  <si>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</si>
  <si>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</si>
  <si>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</si>
  <si>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</si>
  <si>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</si>
  <si>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</si>
  <si>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</si>
  <si>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</si>
  <si>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</si>
  <si>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</si>
  <si>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</si>
  <si>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</si>
  <si>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</si>
  <si>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</si>
  <si>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</si>
  <si>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</si>
  <si>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</si>
  <si>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</si>
  <si>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</si>
  <si>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</si>
  <si>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</si>
  <si>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</si>
  <si>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</si>
  <si>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</si>
  <si>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</si>
  <si>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</si>
  <si>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</si>
  <si>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</si>
  <si>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</si>
  <si>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</si>
  <si>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</si>
  <si>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</si>
  <si>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</si>
  <si>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</si>
  <si>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</si>
  <si>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</si>
  <si>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</si>
  <si>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</si>
  <si>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</si>
  <si>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</si>
  <si>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</si>
  <si>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</si>
  <si>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</si>
  <si>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</si>
  <si>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</si>
  <si>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</si>
  <si>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</si>
  <si>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</si>
  <si>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</si>
  <si>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</si>
  <si>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</si>
  <si>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</si>
  <si>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</si>
  <si>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</si>
  <si>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</si>
  <si>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</si>
  <si>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</si>
  <si>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</si>
  <si>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</si>
  <si>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</si>
  <si>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</si>
  <si>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</si>
  <si>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</si>
  <si>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</si>
  <si>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</si>
  <si>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</si>
  <si>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</si>
  <si>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</si>
  <si>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</si>
  <si>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</si>
  <si>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</si>
  <si>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</si>
  <si>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</si>
  <si>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</si>
  <si>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</si>
  <si>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</si>
  <si>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</si>
  <si>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</si>
  <si>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</si>
  <si>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</si>
  <si>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</si>
  <si>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</si>
  <si>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</si>
  <si>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</si>
  <si>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</si>
  <si>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</si>
  <si>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</si>
  <si>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</si>
  <si>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</si>
  <si>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</si>
  <si>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</si>
  <si>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</si>
  <si>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</si>
  <si>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</si>
  <si>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</si>
  <si>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</si>
  <si>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</si>
  <si>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</si>
  <si>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</si>
  <si>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</si>
  <si>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</si>
  <si>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</si>
  <si>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</si>
  <si>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</si>
  <si>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</si>
  <si>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</si>
  <si>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</si>
  <si>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</si>
  <si>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</si>
  <si>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</si>
  <si>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</si>
  <si>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</si>
  <si>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</si>
  <si>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</si>
  <si>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</si>
  <si>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</si>
  <si>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</si>
  <si>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</si>
  <si>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</si>
  <si>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</si>
  <si>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</si>
  <si>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</si>
  <si>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</si>
  <si>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</si>
  <si>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</si>
  <si>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</si>
  <si>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</si>
  <si>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</si>
  <si>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</si>
  <si>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</si>
  <si>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</si>
  <si>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</si>
  <si>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</si>
  <si>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</si>
  <si>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</si>
  <si>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</si>
  <si>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</si>
  <si>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</si>
  <si>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</si>
  <si>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</si>
  <si>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</si>
  <si>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</si>
  <si>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</si>
  <si>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</si>
  <si>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</si>
  <si>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</si>
  <si>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</si>
  <si>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</si>
  <si>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</si>
  <si>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</si>
  <si>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</si>
  <si>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</si>
  <si>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</si>
  <si>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</si>
  <si>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</si>
  <si>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</si>
  <si>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</si>
  <si>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</si>
  <si>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</si>
  <si>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</si>
  <si>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</si>
  <si>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</si>
  <si>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</si>
  <si>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</si>
  <si>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</si>
  <si>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</si>
  <si>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</si>
  <si>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</si>
  <si>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</si>
  <si>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</si>
  <si>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</si>
  <si>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</si>
  <si>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</si>
  <si>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</si>
  <si>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</si>
  <si>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</si>
  <si>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</si>
  <si>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</si>
  <si>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</si>
  <si>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</si>
  <si>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</si>
  <si>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</si>
  <si>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</si>
  <si>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</si>
  <si>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</si>
  <si>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</si>
  <si>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</si>
  <si>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</si>
  <si>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</si>
  <si>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</si>
  <si>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</si>
  <si>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</si>
  <si>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</si>
  <si>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</si>
  <si>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</si>
  <si>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</si>
  <si>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</si>
  <si>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</si>
  <si>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</si>
  <si>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</si>
  <si>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</si>
  <si>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</si>
  <si>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</si>
  <si>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</si>
  <si>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</si>
  <si>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</si>
  <si>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</si>
  <si>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</si>
  <si>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</si>
  <si>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</si>
  <si>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</si>
  <si>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</si>
  <si>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</si>
  <si>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</si>
  <si>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</si>
  <si>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</si>
  <si>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</si>
  <si>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</si>
  <si>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</si>
  <si>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</si>
  <si>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</si>
  <si>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</si>
  <si>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</si>
  <si>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</si>
  <si>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</si>
  <si>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</si>
  <si>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</si>
  <si>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</si>
  <si>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</si>
  <si>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</si>
  <si>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</si>
  <si>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</si>
  <si>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</si>
  <si>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</si>
  <si>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</si>
  <si>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</si>
  <si>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</si>
  <si>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</si>
  <si>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</si>
  <si>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</si>
  <si>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</si>
  <si>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</si>
  <si>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</si>
  <si>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</si>
  <si>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</si>
  <si>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</si>
  <si>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</si>
  <si>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</si>
  <si>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</si>
  <si>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</si>
  <si>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</si>
  <si>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</si>
  <si>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</si>
  <si>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</si>
  <si>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</si>
  <si>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</si>
  <si>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</si>
  <si>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</si>
  <si>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</si>
  <si>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</si>
  <si>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</si>
  <si>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</si>
  <si>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</si>
  <si>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</si>
  <si>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</si>
  <si>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</si>
  <si>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</si>
  <si>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</si>
  <si>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</si>
  <si>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</si>
  <si>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</si>
  <si>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</si>
  <si>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</si>
  <si>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</si>
  <si>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</si>
  <si>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</si>
  <si>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</si>
  <si>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</si>
  <si>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</si>
  <si>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</si>
  <si>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</si>
  <si>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</si>
  <si>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</si>
  <si>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</si>
  <si>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</si>
  <si>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</si>
  <si>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</si>
  <si>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</si>
  <si>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</si>
  <si>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</si>
  <si>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</si>
  <si>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</si>
  <si>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</si>
  <si>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</si>
  <si>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</si>
  <si>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</si>
  <si>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</si>
  <si>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</si>
  <si>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</si>
  <si>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</si>
  <si>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</si>
  <si>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</si>
  <si>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</si>
  <si>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</si>
  <si>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</si>
  <si>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</si>
  <si>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</si>
  <si>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</si>
  <si>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</si>
  <si>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</si>
  <si>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</si>
  <si>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</si>
  <si>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</si>
  <si>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</si>
  <si>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</si>
  <si>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</si>
  <si>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</si>
  <si>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</si>
  <si>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</si>
  <si>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</si>
  <si>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</si>
  <si>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</si>
  <si>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</si>
  <si>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</si>
  <si>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</si>
  <si>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</si>
  <si>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</si>
  <si>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</si>
  <si>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</si>
  <si>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</si>
  <si>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</si>
  <si>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</si>
  <si>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</si>
  <si>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</si>
  <si>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</si>
  <si>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</si>
  <si>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</si>
  <si>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</si>
  <si>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</si>
  <si>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</si>
  <si>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</si>
  <si>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</si>
  <si>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</si>
  <si>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</si>
  <si>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</si>
  <si>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</si>
  <si>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</si>
  <si>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</si>
  <si>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</si>
  <si>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</si>
  <si>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</si>
  <si>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</si>
  <si>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</si>
  <si>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</si>
  <si>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</si>
  <si>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</si>
  <si>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</si>
  <si>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</si>
  <si>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</si>
  <si>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</si>
  <si>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</si>
  <si>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</si>
  <si>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</si>
  <si>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</si>
  <si>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</si>
  <si>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</si>
  <si>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</si>
  <si>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</si>
  <si>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</si>
  <si>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</si>
  <si>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</si>
  <si>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</si>
  <si>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</si>
  <si>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</si>
  <si>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</si>
  <si>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</si>
  <si>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</si>
  <si>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</si>
  <si>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</si>
  <si>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</si>
  <si>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</si>
  <si>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</si>
  <si>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</si>
  <si>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</si>
  <si>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</si>
  <si>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</si>
  <si>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</si>
  <si>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</si>
  <si>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</si>
  <si>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</si>
  <si>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</si>
  <si>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</si>
  <si>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</si>
  <si>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</si>
  <si>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</si>
  <si>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</si>
  <si>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</si>
  <si>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</si>
  <si>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</si>
  <si>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</si>
  <si>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</si>
  <si>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</si>
  <si>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</si>
  <si>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</si>
  <si>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</si>
  <si>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</si>
  <si>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</si>
  <si>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</si>
  <si>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</si>
  <si>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</si>
  <si>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</si>
  <si>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</si>
  <si>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</si>
  <si>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</si>
  <si>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</si>
  <si>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</si>
  <si>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</si>
  <si>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</si>
  <si>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</si>
  <si>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</si>
  <si>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</si>
  <si>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</si>
  <si>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</si>
  <si>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</si>
  <si>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</si>
  <si>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</si>
  <si>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</si>
  <si>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</si>
  <si>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</si>
  <si>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</si>
  <si>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</si>
  <si>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</si>
  <si>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</si>
  <si>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</si>
  <si>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</si>
  <si>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</si>
  <si>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</si>
  <si>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</si>
  <si>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</si>
  <si>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</si>
  <si>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</si>
  <si>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</si>
  <si>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</si>
  <si>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</si>
  <si>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</si>
  <si>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</si>
  <si>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</si>
  <si>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</si>
  <si>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</si>
  <si>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</si>
  <si>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</si>
  <si>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</si>
  <si>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</si>
  <si>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</si>
  <si>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</si>
  <si>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</si>
  <si>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</si>
  <si>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</si>
  <si>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</si>
  <si>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</si>
  <si>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</si>
  <si>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</si>
  <si>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</si>
  <si>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</si>
  <si>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</si>
  <si>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</si>
  <si>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</si>
  <si>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</si>
  <si>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</si>
  <si>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</si>
  <si>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</si>
  <si>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</si>
  <si>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</si>
  <si>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</si>
  <si>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</si>
  <si>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</si>
  <si>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</si>
  <si>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</si>
  <si>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</si>
  <si>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</si>
  <si>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</si>
  <si>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</si>
  <si>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</si>
  <si>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</si>
  <si>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</si>
  <si>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</si>
  <si>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</si>
  <si>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</si>
  <si>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</si>
  <si>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</si>
  <si>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</si>
  <si>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</si>
  <si>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</si>
  <si>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</si>
  <si>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</si>
  <si>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</si>
  <si>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</si>
  <si>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</si>
  <si>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</si>
  <si>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</si>
  <si>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</si>
  <si>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</si>
  <si>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</si>
  <si>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</si>
  <si>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</si>
  <si>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</si>
  <si>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</si>
  <si>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</si>
  <si>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</si>
  <si>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</si>
  <si>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</si>
  <si>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</si>
  <si>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</si>
  <si>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</si>
  <si>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</si>
  <si>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</si>
  <si>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</si>
  <si>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</si>
  <si>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</si>
  <si>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</si>
  <si>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</si>
  <si>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</si>
  <si>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</si>
  <si>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</si>
  <si>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</si>
  <si>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</si>
  <si>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</si>
  <si>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</si>
  <si>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</si>
  <si>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</si>
  <si>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</si>
  <si>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</si>
  <si>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</si>
  <si>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</si>
  <si>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</si>
  <si>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</si>
  <si>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</si>
  <si>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</si>
  <si>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</si>
  <si>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</si>
  <si>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</si>
  <si>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</si>
  <si>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</si>
  <si>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</si>
  <si>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</si>
  <si>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</si>
  <si>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</si>
  <si>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</si>
  <si>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</si>
  <si>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</si>
  <si>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</si>
  <si>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</si>
  <si>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</si>
  <si>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</si>
  <si>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</si>
  <si>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</si>
  <si>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</si>
  <si>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</si>
  <si>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</si>
  <si>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</si>
  <si>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</si>
  <si>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</si>
  <si>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</si>
  <si>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</si>
  <si>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</si>
  <si>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</si>
  <si>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</si>
  <si>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</si>
  <si>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</si>
  <si>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</si>
  <si>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</si>
  <si>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</si>
  <si>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</si>
  <si>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</si>
  <si>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</si>
  <si>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</si>
  <si>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</si>
  <si>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</si>
  <si>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</si>
  <si>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</si>
  <si>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</si>
  <si>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</si>
  <si>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</si>
  <si>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</si>
  <si>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</si>
  <si>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</si>
  <si>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</si>
  <si>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</si>
  <si>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</si>
  <si>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</si>
  <si>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</si>
  <si>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</si>
  <si>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</si>
  <si>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</si>
  <si>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</si>
  <si>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</si>
  <si>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</si>
  <si>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</si>
  <si>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</si>
  <si>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</si>
  <si>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</si>
  <si>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</si>
  <si>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</si>
  <si>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</si>
  <si>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</si>
  <si>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</si>
  <si>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</si>
  <si>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</si>
  <si>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</si>
  <si>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</si>
  <si>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</si>
  <si>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</si>
  <si>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</si>
  <si>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</si>
  <si>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</si>
  <si>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</si>
  <si>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</si>
  <si>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</si>
  <si>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</si>
  <si>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</si>
  <si>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</si>
  <si>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</si>
  <si>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</si>
  <si>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</si>
  <si>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</si>
  <si>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</si>
  <si>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</si>
  <si>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</si>
  <si>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</si>
  <si>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</si>
  <si>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</si>
  <si>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</si>
  <si>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</si>
  <si>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</si>
  <si>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</si>
  <si>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</si>
  <si>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</si>
  <si>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</si>
  <si>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</si>
  <si>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</si>
  <si>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</si>
  <si>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</si>
  <si>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</si>
  <si>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</si>
  <si>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</si>
  <si>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</si>
  <si>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</si>
  <si>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</si>
  <si>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</si>
  <si>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</si>
  <si>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</si>
  <si>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</si>
  <si>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</si>
  <si>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</si>
  <si>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</si>
  <si>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</si>
  <si>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</si>
  <si>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</si>
  <si>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</si>
  <si>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</si>
  <si>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</si>
  <si>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</si>
  <si>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</si>
  <si>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</si>
  <si>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</si>
  <si>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</si>
  <si>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</si>
  <si>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</si>
  <si>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</si>
  <si>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</si>
  <si>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</si>
  <si>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</si>
  <si>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</si>
  <si>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</si>
  <si>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</si>
  <si>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</si>
  <si>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</si>
  <si>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</si>
  <si>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</si>
  <si>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</si>
  <si>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</si>
  <si>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</si>
  <si>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</si>
  <si>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</si>
  <si>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</si>
  <si>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</si>
  <si>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</si>
  <si>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</si>
  <si>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</si>
  <si>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</si>
  <si>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</si>
  <si>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</si>
  <si>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</si>
  <si>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</si>
  <si>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</si>
  <si>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</si>
  <si>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</si>
  <si>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</si>
  <si>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</si>
  <si>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</si>
  <si>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</si>
  <si>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</si>
  <si>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</si>
  <si>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</si>
  <si>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</si>
  <si>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</si>
  <si>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</si>
  <si>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</si>
  <si>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</si>
  <si>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</si>
  <si>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</si>
  <si>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</si>
  <si>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</si>
  <si>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</si>
  <si>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</si>
  <si>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</si>
  <si>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</si>
  <si>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</si>
  <si>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</si>
  <si>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</si>
  <si>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</si>
  <si>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</si>
  <si>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</si>
  <si>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</si>
  <si>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</si>
  <si>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</si>
  <si>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</si>
  <si>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</si>
  <si>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</si>
  <si>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</si>
  <si>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</si>
  <si>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</si>
  <si>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</si>
  <si>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</si>
  <si>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</si>
  <si>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</si>
  <si>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</si>
  <si>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</si>
  <si>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</si>
  <si>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</si>
  <si>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</si>
  <si>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</si>
  <si>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</si>
  <si>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</si>
  <si>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</si>
  <si>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</si>
  <si>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</si>
  <si>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</si>
  <si>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</si>
  <si>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</si>
  <si>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</si>
  <si>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</si>
  <si>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</si>
  <si>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</si>
  <si>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</si>
  <si>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</si>
  <si>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</si>
  <si>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</si>
  <si>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</si>
  <si>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</si>
  <si>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</si>
  <si>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</si>
  <si>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</si>
  <si>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</si>
  <si>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</si>
  <si>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</si>
  <si>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</si>
  <si>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</si>
  <si>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</si>
  <si>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</si>
  <si>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</si>
  <si>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</si>
  <si>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</si>
  <si>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</si>
  <si>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</si>
  <si>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</si>
  <si>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</si>
  <si>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</si>
  <si>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</si>
  <si>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</si>
  <si>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</si>
  <si>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</si>
  <si>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</si>
  <si>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</si>
  <si>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</si>
  <si>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</si>
  <si>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</si>
  <si>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</si>
  <si>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</si>
  <si>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</si>
  <si>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</si>
  <si>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</si>
  <si>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</si>
  <si>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</si>
  <si>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</si>
  <si>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</si>
  <si>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</si>
  <si>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</si>
  <si>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</si>
  <si>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</si>
  <si>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</si>
  <si>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</si>
  <si>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</si>
  <si>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</si>
  <si>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</si>
  <si>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</si>
  <si>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</si>
  <si>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</si>
  <si>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</si>
  <si>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</si>
  <si>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</si>
  <si>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</si>
  <si>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</si>
  <si>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</si>
  <si>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</si>
  <si>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</si>
  <si>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</si>
  <si>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</si>
  <si>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</si>
  <si>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</si>
  <si>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</si>
  <si>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</si>
  <si>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</si>
  <si>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</si>
  <si>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</si>
  <si>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</si>
  <si>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</si>
  <si>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</si>
  <si>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</si>
  <si>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</si>
  <si>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</si>
  <si>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</si>
  <si>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</si>
  <si>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</si>
  <si>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</si>
  <si>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</si>
  <si>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</si>
  <si>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</si>
  <si>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</si>
  <si>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</si>
  <si>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</si>
  <si>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</si>
  <si>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</si>
  <si>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</si>
  <si>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</si>
  <si>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</si>
  <si>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</si>
  <si>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</si>
  <si>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</si>
  <si>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</si>
  <si>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</si>
  <si>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</si>
  <si>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</si>
  <si>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</si>
  <si>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</si>
  <si>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</si>
  <si>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</si>
  <si>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</si>
  <si>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</si>
  <si>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</si>
  <si>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</si>
  <si>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</si>
  <si>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</si>
  <si>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</si>
  <si>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</si>
  <si>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</si>
  <si>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</si>
  <si>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</si>
  <si>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</si>
  <si>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</si>
  <si>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</si>
  <si>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</si>
  <si>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</si>
  <si>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</si>
  <si>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</si>
  <si>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</si>
  <si>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</si>
  <si>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</si>
  <si>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</si>
  <si>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</si>
  <si>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</si>
  <si>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</si>
  <si>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</si>
  <si>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</si>
  <si>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</si>
  <si>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</si>
  <si>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</si>
  <si>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</si>
  <si>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</si>
  <si>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</si>
  <si>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</si>
  <si>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</si>
  <si>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</si>
  <si>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</si>
  <si>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</si>
  <si>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</si>
  <si>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</si>
  <si>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</si>
  <si>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</si>
  <si>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</si>
  <si>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</si>
  <si>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</si>
  <si>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</si>
  <si>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</si>
  <si>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</si>
  <si>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</si>
  <si>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</si>
  <si>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</si>
  <si>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</si>
  <si>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</si>
  <si>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</si>
  <si>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</si>
  <si>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</si>
  <si>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</si>
  <si>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</si>
  <si>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</si>
  <si>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</si>
  <si>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</si>
  <si>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</si>
  <si>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</si>
  <si>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</si>
  <si>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</si>
  <si>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</si>
  <si>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</si>
  <si>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</si>
  <si>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</si>
  <si>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</si>
  <si>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</si>
  <si>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</si>
  <si>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</si>
  <si>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</si>
  <si>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</si>
  <si>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</si>
  <si>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</si>
  <si>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</si>
  <si>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</si>
  <si>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</si>
  <si>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</si>
  <si>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</si>
  <si>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</si>
  <si>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</si>
  <si>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</si>
  <si>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</si>
  <si>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</si>
  <si>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</si>
  <si>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</si>
  <si>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</si>
  <si>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</si>
  <si>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</si>
  <si>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</si>
  <si>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</si>
  <si>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</si>
  <si>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</si>
  <si>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</si>
  <si>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</si>
  <si>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</si>
  <si>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</si>
  <si>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</si>
  <si>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</si>
  <si>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</si>
  <si>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</si>
  <si>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</si>
  <si>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</si>
  <si>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</si>
  <si>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</si>
  <si>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</si>
  <si>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</si>
  <si>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</si>
  <si>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</si>
  <si>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</si>
  <si>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</si>
  <si>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</si>
  <si>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</si>
  <si>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</si>
  <si>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</si>
  <si>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</si>
  <si>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</si>
  <si>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</si>
  <si>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</si>
  <si>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</si>
  <si>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</si>
  <si>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</si>
  <si>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</si>
  <si>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</si>
  <si>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</si>
  <si>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</si>
  <si>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</si>
  <si>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</si>
  <si>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</si>
  <si>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</si>
  <si>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</si>
  <si>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</si>
  <si>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</si>
  <si>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</si>
  <si>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</si>
  <si>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</si>
  <si>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</si>
  <si>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</si>
  <si>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</si>
  <si>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</si>
  <si>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</si>
  <si>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</si>
  <si>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</si>
  <si>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</si>
  <si>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</si>
  <si>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</si>
  <si>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</si>
  <si>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</si>
  <si>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</si>
  <si>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</si>
  <si>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</si>
  <si>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</si>
  <si>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</si>
  <si>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</si>
  <si>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</si>
  <si>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</si>
  <si>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</si>
  <si>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</si>
  <si>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</si>
  <si>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</si>
  <si>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</si>
  <si>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</si>
  <si>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</si>
  <si>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</si>
  <si>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</si>
  <si>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</si>
  <si>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</si>
  <si>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</si>
  <si>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</si>
  <si>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</si>
  <si>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</si>
  <si>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</si>
  <si>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</si>
  <si>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</si>
  <si>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</si>
  <si>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</si>
  <si>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</si>
  <si>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</si>
  <si>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</si>
  <si>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</si>
  <si>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</si>
  <si>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</si>
  <si>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</si>
  <si>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</si>
  <si>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</si>
  <si>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</si>
  <si>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</si>
  <si>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</si>
  <si>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</si>
  <si>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</si>
  <si>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</si>
  <si>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</si>
  <si>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</si>
  <si>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</si>
  <si>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</si>
  <si>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</si>
  <si>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</si>
  <si>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</si>
  <si>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</si>
  <si>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</si>
  <si>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</si>
  <si>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</si>
  <si>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</si>
  <si>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</si>
  <si>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</si>
  <si>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</si>
  <si>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</si>
  <si>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</si>
  <si>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</si>
  <si>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</si>
  <si>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</si>
  <si>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</si>
  <si>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</si>
  <si>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</si>
  <si>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</si>
  <si>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</si>
  <si>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</si>
  <si>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</si>
  <si>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</si>
  <si>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</si>
  <si>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</si>
  <si>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</si>
  <si>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</si>
  <si>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</si>
  <si>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</si>
  <si>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</si>
  <si>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</si>
  <si>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</si>
  <si>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</si>
  <si>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</si>
  <si>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</si>
  <si>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</si>
  <si>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</si>
  <si>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</si>
  <si>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</si>
  <si>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</si>
  <si>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</si>
  <si>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</si>
  <si>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</si>
  <si>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</si>
  <si>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</si>
  <si>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</si>
  <si>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</si>
  <si>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</si>
  <si>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</si>
  <si>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</si>
  <si>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</si>
  <si>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</si>
  <si>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</si>
  <si>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</si>
  <si>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</si>
  <si>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</si>
  <si>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</si>
  <si>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</si>
  <si>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</si>
  <si>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</si>
  <si>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</si>
  <si>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</si>
  <si>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</si>
  <si>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</si>
  <si>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</si>
  <si>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</si>
  <si>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</si>
  <si>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</si>
  <si>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</si>
  <si>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</si>
  <si>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</si>
  <si>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</si>
  <si>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</si>
  <si>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</si>
  <si>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</si>
  <si>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</si>
  <si>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</si>
  <si>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</si>
  <si>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</si>
  <si>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</si>
  <si>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</si>
  <si>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</si>
  <si>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</si>
  <si>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</si>
  <si>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</si>
  <si>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</si>
  <si>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</si>
  <si>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</si>
  <si>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</si>
  <si>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</si>
  <si>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</si>
  <si>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</si>
  <si>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</si>
  <si>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</si>
  <si>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</si>
  <si>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</si>
  <si>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</si>
  <si>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</si>
  <si>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</si>
  <si>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</si>
  <si>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</si>
  <si>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</si>
  <si>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</si>
  <si>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</si>
  <si>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</si>
  <si>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</si>
  <si>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</si>
  <si>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</si>
  <si>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</si>
  <si>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</si>
  <si>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</si>
  <si>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</si>
  <si>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</si>
  <si>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</si>
  <si>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</si>
  <si>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</si>
  <si>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</si>
  <si>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</si>
  <si>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</si>
  <si>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</si>
  <si>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</si>
  <si>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</si>
  <si>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</si>
  <si>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</si>
  <si>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</si>
  <si>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</si>
  <si>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</si>
  <si>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</si>
  <si>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</si>
  <si>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</si>
  <si>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</si>
  <si>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</si>
  <si>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</si>
  <si>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</si>
  <si>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</si>
  <si>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</si>
  <si>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</si>
  <si>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</si>
  <si>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</si>
  <si>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</si>
  <si>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</si>
  <si>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</si>
  <si>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</si>
  <si>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</si>
  <si>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</si>
  <si>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</si>
  <si>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</si>
  <si>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</si>
  <si>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</si>
  <si>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</si>
  <si>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</si>
  <si>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</si>
  <si>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</si>
  <si>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</si>
  <si>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</si>
  <si>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</si>
  <si>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</si>
  <si>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</si>
  <si>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</si>
  <si>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</si>
  <si>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</si>
  <si>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</si>
  <si>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</si>
  <si>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</si>
  <si>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</si>
  <si>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</si>
  <si>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</si>
  <si>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</si>
  <si>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</si>
  <si>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</si>
  <si>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</si>
  <si>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</si>
  <si>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</si>
  <si>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</si>
  <si>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</si>
  <si>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</si>
  <si>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</si>
  <si>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</si>
  <si>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</si>
  <si>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</si>
  <si>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</si>
  <si>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</si>
  <si>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</si>
  <si>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</si>
  <si>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</si>
  <si>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</si>
  <si>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</si>
  <si>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</si>
  <si>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</si>
  <si>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</si>
  <si>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</si>
  <si>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</si>
  <si>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</si>
  <si>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</si>
  <si>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</si>
  <si>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</si>
  <si>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</si>
  <si>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</si>
  <si>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</si>
  <si>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</si>
  <si>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</si>
  <si>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</si>
  <si>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</si>
  <si>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</si>
  <si>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</si>
  <si>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</si>
  <si>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</si>
  <si>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</si>
  <si>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</si>
  <si>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</si>
  <si>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</si>
  <si>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</si>
  <si>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</si>
  <si>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</si>
  <si>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</si>
  <si>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</si>
  <si>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</si>
  <si>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</si>
  <si>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</si>
  <si>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</si>
  <si>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</si>
  <si>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</si>
  <si>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</si>
  <si>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</si>
  <si>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</si>
  <si>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</si>
  <si>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</si>
  <si>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</si>
  <si>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</si>
  <si>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</si>
  <si>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</si>
  <si>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</si>
  <si>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</si>
  <si>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</si>
  <si>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</si>
  <si>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</si>
  <si>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</si>
  <si>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</si>
  <si>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</si>
  <si>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</si>
  <si>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</si>
  <si>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</si>
  <si>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</si>
  <si>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</si>
  <si>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</si>
  <si>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</si>
  <si>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</si>
  <si>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</si>
  <si>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</si>
  <si>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</si>
  <si>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</si>
  <si>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</si>
  <si>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</si>
  <si>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</si>
  <si>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</si>
  <si>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</si>
  <si>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</si>
  <si>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</si>
  <si>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</si>
  <si>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</si>
  <si>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</si>
  <si>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</si>
  <si>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</si>
  <si>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</si>
  <si>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</si>
  <si>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</si>
  <si>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</si>
  <si>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</si>
  <si>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</si>
  <si>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</si>
  <si>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</si>
  <si>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</si>
  <si>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</si>
  <si>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</si>
  <si>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</si>
  <si>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</si>
  <si>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</si>
  <si>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</si>
  <si>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</si>
  <si>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</si>
  <si>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</si>
  <si>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</si>
  <si>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</si>
  <si>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</si>
  <si>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</si>
  <si>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</si>
  <si>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</si>
  <si>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</si>
  <si>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</si>
  <si>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</si>
  <si>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</si>
  <si>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</si>
  <si>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</si>
  <si>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</si>
  <si>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</si>
  <si>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</si>
  <si>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</si>
  <si>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</si>
  <si>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</si>
  <si>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</si>
  <si>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</si>
  <si>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</si>
  <si>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</si>
  <si>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</si>
  <si>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</si>
  <si>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</si>
  <si>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</si>
  <si>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</si>
  <si>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</si>
  <si>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</si>
  <si>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</si>
  <si>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</si>
  <si>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</si>
  <si>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</si>
  <si>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</si>
  <si>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</si>
  <si>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</si>
  <si>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</si>
  <si>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</si>
  <si>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</si>
  <si>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</si>
  <si>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</si>
  <si>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</si>
  <si>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</si>
  <si>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</si>
  <si>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</si>
  <si>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</si>
  <si>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</si>
  <si>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</si>
  <si>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</si>
  <si>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</si>
  <si>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</si>
  <si>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</si>
  <si>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</si>
  <si>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</si>
  <si>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</si>
  <si>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</si>
  <si>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</si>
  <si>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</si>
  <si>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</si>
  <si>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</si>
  <si>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</si>
  <si>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</si>
  <si>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</si>
  <si>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</si>
  <si>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</si>
  <si>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</si>
  <si>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</si>
  <si>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</si>
  <si>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</si>
  <si>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</si>
  <si>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</si>
  <si>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</si>
  <si>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</si>
  <si>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</si>
  <si>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</si>
  <si>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</si>
  <si>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</si>
  <si>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</si>
  <si>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</si>
  <si>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</si>
  <si>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</si>
  <si>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</si>
  <si>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</si>
  <si>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</si>
  <si>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</si>
  <si>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</si>
  <si>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</si>
  <si>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</si>
  <si>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</si>
  <si>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</si>
  <si>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</si>
  <si>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</si>
  <si>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</si>
  <si>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</si>
  <si>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</si>
  <si>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</si>
  <si>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</si>
  <si>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</si>
  <si>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</si>
  <si>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</si>
  <si>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</si>
  <si>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</si>
  <si>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</si>
  <si>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</si>
  <si>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</si>
  <si>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</si>
  <si>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</si>
  <si>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</si>
  <si>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</si>
  <si>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</si>
  <si>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</si>
  <si>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</si>
  <si>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</si>
  <si>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</si>
  <si>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</si>
  <si>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</si>
  <si>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</si>
  <si>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</si>
  <si>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</si>
  <si>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</si>
  <si>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</si>
  <si>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</si>
  <si>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</si>
  <si>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</si>
  <si>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</si>
  <si>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</si>
  <si>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</si>
  <si>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</si>
  <si>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</si>
  <si>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</si>
  <si>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</si>
  <si>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</si>
  <si>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</si>
  <si>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</si>
  <si>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</si>
  <si>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</si>
  <si>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</si>
  <si>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</si>
  <si>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</si>
  <si>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</si>
  <si>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</si>
  <si>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</si>
  <si>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</si>
  <si>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</si>
  <si>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</si>
  <si>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</si>
  <si>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</si>
  <si>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</si>
  <si>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</si>
  <si>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</si>
  <si>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</si>
  <si>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</si>
  <si>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</si>
  <si>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</si>
  <si>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</si>
  <si>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</si>
  <si>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</si>
  <si>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</si>
  <si>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</si>
  <si>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</si>
  <si>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</si>
  <si>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</si>
  <si>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</si>
  <si>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</si>
  <si>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</si>
  <si>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</si>
  <si>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</si>
  <si>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</si>
  <si>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</si>
  <si>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</si>
  <si>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</si>
  <si>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</si>
  <si>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</si>
  <si>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</si>
  <si>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</si>
  <si>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</si>
  <si>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</si>
  <si>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</si>
  <si>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</si>
  <si>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</si>
  <si>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</si>
  <si>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</si>
  <si>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</si>
  <si>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</si>
  <si>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</si>
  <si>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</si>
  <si>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</si>
  <si>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</si>
  <si>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</si>
  <si>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</si>
  <si>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</si>
  <si>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</si>
  <si>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</si>
  <si>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</si>
  <si>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</si>
  <si>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</si>
  <si>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</si>
  <si>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</si>
  <si>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</si>
  <si>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</si>
  <si>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</si>
  <si>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</si>
  <si>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</si>
  <si>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</si>
  <si>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</si>
  <si>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</si>
  <si>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</si>
  <si>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</si>
  <si>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</si>
  <si>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</si>
  <si>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</si>
  <si>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</si>
  <si>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</si>
  <si>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</si>
  <si>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</si>
  <si>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</si>
  <si>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</si>
  <si>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</si>
  <si>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</si>
  <si>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</si>
  <si>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</si>
  <si>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</si>
  <si>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</si>
  <si>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</si>
  <si>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</si>
  <si>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</si>
  <si>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</si>
  <si>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</si>
  <si>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</si>
  <si>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</si>
  <si>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</si>
  <si>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</si>
  <si>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</si>
  <si>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</si>
  <si>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</si>
  <si>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</si>
  <si>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</si>
  <si>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</si>
  <si>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</si>
  <si>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</si>
  <si>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</si>
  <si>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</si>
  <si>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</si>
  <si>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</si>
  <si>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</si>
  <si>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</si>
  <si>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</si>
  <si>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</si>
  <si>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</si>
  <si>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</si>
  <si>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</si>
  <si>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</si>
  <si>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</si>
  <si>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</si>
  <si>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</si>
  <si>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</si>
  <si>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</si>
  <si>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</si>
  <si>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</si>
  <si>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</si>
  <si>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</si>
  <si>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</si>
  <si>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</si>
  <si>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</si>
  <si>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</si>
  <si>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</si>
  <si>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</si>
  <si>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</si>
  <si>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</si>
  <si>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</si>
  <si>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</si>
  <si>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</si>
  <si>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</si>
  <si>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</si>
  <si>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</si>
  <si>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</si>
  <si>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</si>
  <si>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</si>
  <si>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</si>
  <si>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</si>
  <si>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</si>
  <si>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</si>
  <si>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</si>
  <si>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</si>
  <si>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</si>
  <si>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</si>
  <si>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</si>
  <si>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</si>
  <si>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</si>
  <si>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</si>
  <si>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</si>
  <si>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</si>
  <si>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</si>
  <si>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</si>
  <si>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</si>
  <si>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</si>
  <si>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</si>
  <si>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</si>
  <si>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</si>
  <si>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</si>
  <si>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</si>
  <si>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</si>
  <si>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</si>
  <si>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</si>
  <si>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</si>
  <si>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</si>
  <si>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</si>
  <si>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</si>
  <si>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</si>
  <si>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</si>
  <si>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</si>
  <si>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</si>
  <si>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</si>
  <si>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</si>
  <si>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</si>
  <si>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</si>
  <si>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</si>
  <si>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</si>
  <si>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</si>
  <si>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</si>
  <si>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</si>
  <si>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</si>
  <si>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</si>
  <si>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</si>
  <si>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</si>
  <si>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</si>
  <si>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</si>
  <si>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</si>
  <si>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</si>
  <si>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</si>
  <si>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</si>
  <si>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</si>
  <si>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</si>
  <si>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</si>
  <si>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</si>
  <si>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</si>
  <si>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</si>
  <si>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</si>
  <si>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</si>
  <si>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</si>
  <si>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</si>
  <si>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</si>
  <si>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</si>
  <si>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</si>
  <si>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</si>
  <si>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</si>
  <si>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</si>
  <si>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</si>
  <si>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</si>
  <si>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</si>
  <si>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</si>
  <si>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</si>
  <si>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</si>
  <si>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</si>
  <si>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</si>
  <si>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</si>
  <si>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</si>
  <si>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</si>
  <si>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</si>
  <si>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</si>
  <si>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</si>
  <si>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</si>
  <si>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</si>
  <si>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</si>
  <si>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</si>
  <si>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</si>
  <si>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</si>
  <si>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</si>
  <si>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</si>
  <si>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</si>
  <si>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</si>
  <si>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</si>
  <si>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</si>
  <si>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</si>
  <si>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</si>
  <si>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</si>
  <si>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</si>
  <si>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</si>
  <si>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</si>
  <si>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</si>
  <si>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</si>
  <si>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</si>
  <si>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</si>
  <si>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</si>
  <si>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</si>
  <si>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</si>
  <si>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</si>
  <si>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</si>
  <si>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</si>
  <si>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</si>
  <si>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</si>
  <si>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</si>
  <si>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</si>
  <si>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</si>
  <si>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</si>
  <si>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</si>
  <si>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</si>
  <si>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</si>
  <si>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</si>
  <si>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</si>
  <si>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</si>
  <si>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</si>
  <si>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</si>
  <si>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</si>
  <si>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</si>
  <si>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</si>
  <si>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</si>
  <si>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</si>
  <si>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</si>
  <si>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</si>
  <si>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</si>
  <si>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</si>
  <si>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</si>
  <si>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</si>
  <si>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</si>
  <si>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</si>
  <si>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</si>
  <si>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</si>
  <si>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</si>
  <si>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</si>
  <si>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</si>
  <si>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</si>
  <si>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</si>
  <si>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</si>
  <si>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</si>
  <si>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</si>
  <si>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</si>
  <si>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</si>
  <si>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</si>
  <si>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</si>
  <si>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</si>
  <si>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</si>
  <si>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</si>
  <si>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</si>
  <si>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</si>
  <si>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</si>
  <si>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</si>
  <si>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</si>
  <si>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</si>
  <si>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</si>
  <si>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</si>
  <si>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</si>
  <si>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</si>
  <si>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</si>
  <si>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</si>
  <si>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</si>
  <si>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</si>
  <si>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</si>
  <si>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</si>
  <si>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</si>
  <si>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</si>
  <si>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</si>
  <si>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</si>
  <si>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</si>
  <si>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</si>
  <si>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</si>
  <si>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</si>
  <si>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</si>
  <si>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</si>
  <si>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</si>
  <si>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</si>
  <si>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</si>
  <si>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</si>
  <si>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</si>
  <si>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</si>
  <si>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</si>
  <si>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</si>
  <si>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</si>
  <si>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</si>
  <si>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</si>
  <si>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</si>
  <si>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</si>
  <si>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</si>
  <si>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</si>
  <si>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</si>
  <si>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</si>
  <si>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</si>
  <si>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</si>
  <si>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</si>
  <si>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</si>
  <si>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</si>
  <si>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</si>
  <si>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</si>
  <si>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</si>
  <si>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</si>
  <si>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</si>
  <si>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</si>
  <si>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</si>
  <si>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</si>
  <si>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</si>
  <si>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</si>
  <si>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</si>
  <si>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</si>
  <si>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</si>
  <si>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</si>
  <si>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</si>
  <si>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</si>
  <si>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</si>
  <si>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</si>
  <si>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</si>
  <si>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</si>
  <si>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</si>
  <si>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</si>
  <si>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</si>
  <si>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</si>
  <si>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</si>
  <si>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</si>
  <si>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</si>
  <si>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</si>
  <si>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</si>
  <si>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</si>
  <si>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</si>
  <si>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</si>
  <si>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</si>
  <si>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</si>
  <si>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</si>
  <si>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</si>
  <si>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</si>
  <si>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</si>
  <si>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</si>
  <si>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</si>
  <si>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</si>
  <si>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</si>
  <si>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</si>
  <si>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</si>
  <si>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</si>
  <si>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</si>
  <si>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</si>
  <si>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</si>
  <si>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</si>
  <si>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</si>
  <si>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</si>
  <si>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</si>
  <si>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</si>
  <si>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</si>
  <si>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</si>
  <si>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</si>
  <si>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</si>
  <si>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</si>
  <si>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</si>
  <si>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</si>
  <si>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</si>
  <si>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</si>
  <si>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</si>
  <si>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</si>
  <si>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</si>
  <si>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</si>
  <si>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</si>
  <si>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</si>
  <si>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</si>
  <si>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</si>
  <si>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</si>
  <si>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</si>
  <si>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</si>
  <si>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</si>
  <si>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</si>
  <si>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</si>
  <si>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</si>
  <si>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</si>
  <si>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</si>
  <si>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</si>
  <si>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</si>
  <si>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</si>
  <si>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</si>
  <si>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</si>
  <si>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</si>
  <si>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</si>
  <si>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</si>
  <si>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</si>
  <si>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</si>
  <si>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</si>
  <si>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</si>
  <si>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</si>
  <si>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</si>
  <si>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</si>
  <si>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</si>
  <si>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</si>
  <si>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</si>
  <si>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</si>
  <si>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</si>
  <si>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</si>
  <si>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</si>
  <si>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</si>
  <si>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</si>
  <si>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</si>
  <si>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</si>
  <si>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</si>
  <si>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</si>
  <si>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</si>
  <si>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</si>
  <si>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</si>
  <si>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</si>
  <si>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</si>
  <si>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</si>
  <si>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</si>
  <si>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</si>
  <si>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</si>
  <si>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</si>
  <si>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</si>
  <si>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</si>
  <si>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</si>
  <si>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</si>
  <si>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</si>
  <si>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</si>
  <si>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</si>
  <si>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</si>
  <si>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</si>
  <si>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</si>
  <si>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</si>
  <si>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</si>
  <si>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</si>
  <si>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</si>
  <si>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</si>
  <si>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</si>
  <si>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</si>
  <si>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</si>
  <si>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</si>
  <si>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</si>
  <si>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</si>
  <si>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</si>
  <si>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</si>
  <si>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</si>
  <si>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</si>
  <si>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</si>
  <si>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</si>
  <si>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</si>
  <si>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</si>
  <si>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</si>
  <si>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</si>
  <si>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</si>
  <si>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</si>
  <si>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</si>
  <si>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</si>
  <si>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</si>
  <si>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</si>
  <si>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</si>
  <si>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</si>
  <si>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</si>
  <si>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</si>
  <si>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</si>
  <si>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</si>
  <si>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</si>
  <si>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</si>
  <si>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</si>
  <si>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</si>
  <si>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</si>
  <si>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</si>
  <si>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</si>
  <si>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</si>
  <si>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</si>
  <si>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</si>
  <si>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</si>
  <si>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</si>
  <si>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</si>
  <si>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</si>
  <si>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</si>
  <si>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</si>
  <si>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</si>
  <si>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</si>
  <si>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</si>
  <si>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</si>
  <si>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</si>
  <si>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</si>
  <si>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</si>
  <si>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</si>
  <si>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</si>
  <si>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</si>
  <si>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</si>
  <si>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</si>
  <si>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</si>
  <si>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</si>
  <si>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</si>
  <si>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</si>
  <si>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</si>
  <si>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</si>
  <si>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</si>
  <si>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</si>
  <si>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</si>
  <si>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</si>
  <si>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</si>
  <si>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</si>
  <si>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</si>
  <si>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</si>
  <si>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</si>
  <si>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</si>
  <si>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</si>
  <si>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</si>
  <si>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</si>
  <si>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</si>
  <si>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</si>
  <si>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</si>
  <si>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</si>
  <si>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</si>
  <si>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</si>
  <si>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</si>
  <si>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</si>
  <si>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</si>
  <si>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</si>
  <si>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</si>
  <si>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</si>
  <si>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</si>
  <si>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</si>
  <si>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</si>
  <si>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</si>
  <si>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</si>
  <si>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</si>
  <si>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</si>
  <si>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</si>
  <si>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</si>
  <si>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</si>
  <si>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</si>
  <si>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</si>
  <si>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</si>
  <si>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</si>
  <si>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</si>
  <si>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</si>
  <si>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</si>
  <si>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</si>
  <si>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</si>
  <si>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</si>
  <si>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</si>
  <si>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</si>
  <si>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</si>
  <si>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</si>
  <si>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</si>
  <si>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</si>
  <si>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</si>
  <si>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</si>
  <si>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</si>
  <si>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</si>
  <si>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</si>
  <si>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</si>
  <si>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</si>
  <si>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</si>
  <si>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</si>
  <si>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</si>
  <si>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</si>
  <si>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</si>
  <si>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</si>
  <si>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</si>
  <si>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</si>
  <si>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</si>
  <si>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</si>
  <si>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</si>
  <si>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</si>
  <si>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</si>
  <si>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</si>
  <si>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</si>
  <si>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</si>
  <si>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</si>
  <si>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</si>
  <si>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</si>
  <si>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</si>
  <si>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</si>
  <si>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</si>
  <si>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</si>
  <si>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</si>
  <si>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</si>
  <si>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</si>
  <si>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</si>
  <si>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</si>
  <si>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</si>
  <si>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</si>
  <si>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</si>
  <si>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</si>
  <si>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</si>
  <si>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</si>
  <si>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</si>
  <si>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</si>
  <si>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</si>
  <si>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</si>
  <si>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</si>
  <si>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</si>
  <si>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</si>
  <si>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</si>
  <si>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</si>
  <si>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</si>
  <si>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</si>
  <si>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</si>
  <si>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</si>
  <si>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</si>
  <si>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</si>
  <si>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</si>
  <si>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</si>
  <si>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</si>
  <si>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</si>
  <si>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</si>
  <si>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</si>
  <si>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</si>
  <si>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</si>
  <si>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</si>
  <si>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</si>
  <si>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</si>
  <si>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</si>
  <si>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</si>
  <si>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</si>
  <si>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</si>
  <si>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</si>
  <si>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</si>
  <si>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</si>
  <si>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</si>
  <si>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</si>
  <si>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</si>
  <si>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</si>
  <si>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</si>
  <si>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</si>
  <si>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</si>
  <si>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</si>
  <si>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</si>
  <si>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</si>
  <si>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</si>
  <si>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</si>
  <si>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</si>
  <si>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</si>
  <si>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</si>
  <si>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</si>
  <si>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</si>
  <si>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</si>
  <si>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</si>
  <si>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</si>
  <si>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</si>
  <si>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</si>
  <si>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</si>
  <si>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</si>
  <si>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</si>
  <si>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</si>
  <si>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</si>
  <si>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</si>
  <si>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</si>
  <si>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</si>
  <si>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</si>
  <si>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</si>
  <si>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</si>
  <si>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</si>
  <si>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</si>
  <si>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</si>
  <si>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</si>
  <si>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</si>
  <si>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</si>
  <si>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</si>
  <si>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</si>
  <si>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</si>
  <si>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</si>
  <si>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</si>
  <si>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</si>
  <si>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</si>
  <si>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</si>
  <si>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</si>
  <si>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</si>
  <si>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</si>
  <si>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</si>
  <si>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</si>
  <si>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</si>
  <si>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</si>
  <si>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</si>
  <si>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</si>
  <si>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</si>
  <si>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</si>
  <si>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</si>
  <si>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</si>
  <si>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</si>
  <si>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</si>
  <si>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</si>
  <si>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</si>
  <si>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</si>
  <si>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</si>
  <si>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</si>
  <si>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</si>
  <si>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</si>
  <si>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</si>
  <si>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</si>
  <si>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</si>
  <si>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</si>
  <si>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</si>
  <si>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</si>
  <si>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</si>
  <si>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</si>
  <si>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</si>
  <si>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</si>
  <si>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</si>
  <si>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</si>
  <si>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</si>
  <si>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</si>
  <si>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</si>
  <si>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</si>
  <si>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</si>
  <si>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</si>
  <si>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</si>
  <si>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</si>
  <si>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</si>
  <si>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</si>
  <si>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</si>
  <si>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</si>
  <si>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</si>
  <si>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</si>
  <si>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</si>
  <si>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</si>
  <si>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</si>
  <si>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</si>
  <si>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</si>
  <si>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</si>
  <si>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</si>
  <si>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</si>
  <si>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</si>
  <si>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</si>
  <si>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</si>
  <si>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</si>
  <si>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</si>
  <si>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</si>
  <si>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</si>
  <si>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</si>
  <si>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</si>
  <si>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</si>
  <si>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</si>
  <si>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</si>
  <si>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</si>
  <si>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</si>
  <si>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</si>
  <si>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</si>
  <si>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</si>
  <si>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</si>
  <si>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</si>
  <si>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</si>
  <si>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</si>
  <si>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</si>
  <si>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</si>
  <si>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</si>
  <si>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</si>
  <si>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</si>
  <si>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</si>
  <si>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</si>
  <si>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</si>
  <si>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</si>
  <si>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</si>
  <si>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</si>
  <si>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</si>
  <si>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</si>
  <si>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</si>
  <si>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</si>
  <si>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</si>
  <si>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</si>
  <si>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</si>
  <si>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</si>
  <si>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</si>
  <si>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</si>
  <si>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</si>
  <si>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</si>
  <si>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</si>
  <si>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</si>
  <si>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</si>
  <si>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</si>
  <si>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</si>
  <si>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</si>
  <si>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</si>
  <si>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</si>
  <si>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</si>
  <si>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</si>
  <si>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</si>
  <si>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</si>
  <si>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</si>
  <si>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</si>
  <si>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</si>
  <si>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</si>
  <si>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</si>
  <si>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</si>
  <si>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</si>
  <si>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</si>
  <si>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</si>
  <si>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</si>
  <si>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</si>
  <si>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</si>
  <si>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</si>
  <si>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</si>
  <si>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</si>
  <si>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</si>
  <si>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</si>
  <si>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</si>
  <si>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</si>
  <si>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</si>
  <si>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</si>
  <si>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</si>
  <si>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</si>
  <si>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</si>
  <si>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</si>
  <si>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</si>
  <si>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</si>
  <si>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</si>
  <si>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</si>
  <si>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</si>
  <si>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</si>
  <si>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</si>
  <si>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</si>
  <si>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</si>
  <si>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</si>
  <si>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</si>
  <si>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</si>
  <si>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</si>
  <si>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</si>
  <si>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</si>
  <si>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</si>
  <si>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</si>
  <si>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</si>
  <si>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</si>
  <si>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</si>
  <si>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</si>
  <si>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</si>
  <si>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</si>
  <si>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</si>
  <si>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</si>
  <si>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</si>
  <si>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</si>
  <si>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</si>
  <si>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</si>
  <si>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</si>
  <si>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</si>
  <si>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</si>
  <si>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</si>
  <si>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</si>
  <si>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</si>
  <si>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</si>
  <si>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</si>
  <si>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</si>
  <si>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</si>
  <si>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</si>
  <si>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</si>
  <si>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</si>
  <si>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</si>
  <si>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</si>
  <si>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</si>
  <si>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</si>
  <si>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</si>
  <si>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</si>
  <si>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</si>
  <si>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</si>
  <si>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</si>
  <si>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</si>
  <si>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</si>
  <si>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</si>
  <si>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</si>
  <si>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</si>
  <si>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</si>
  <si>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</si>
  <si>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</si>
  <si>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</si>
  <si>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</si>
  <si>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</si>
  <si>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</si>
  <si>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</si>
  <si>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</si>
  <si>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</si>
  <si>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</si>
  <si>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</si>
  <si>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</si>
  <si>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</si>
  <si>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</si>
  <si>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</si>
  <si>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</si>
  <si>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</si>
  <si>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</si>
  <si>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</si>
  <si>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</si>
  <si>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</si>
  <si>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</si>
  <si>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</si>
  <si>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</si>
  <si>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</si>
  <si>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</si>
  <si>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</si>
  <si>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</si>
  <si>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</si>
  <si>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</si>
  <si>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</si>
  <si>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</si>
  <si>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</si>
  <si>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</si>
  <si>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</si>
  <si>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</si>
  <si>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</si>
  <si>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</si>
  <si>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</si>
  <si>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</si>
  <si>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</si>
  <si>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</si>
  <si>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</si>
  <si>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</si>
  <si>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</si>
  <si>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</si>
  <si>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</si>
  <si>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</si>
  <si>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</si>
  <si>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</si>
  <si>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</si>
  <si>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</si>
  <si>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</si>
  <si>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</si>
  <si>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</si>
  <si>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</si>
  <si>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</si>
  <si>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</si>
  <si>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</si>
  <si>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</si>
  <si>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</si>
  <si>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</si>
  <si>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</si>
  <si>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</si>
  <si>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</si>
  <si>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</si>
  <si>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</si>
  <si>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</si>
  <si>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</si>
  <si>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</si>
  <si>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</si>
  <si>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</si>
  <si>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</si>
  <si>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</si>
  <si>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</si>
  <si>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</si>
  <si>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</si>
  <si>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</si>
  <si>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</si>
  <si>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</si>
  <si>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</si>
  <si>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</si>
  <si>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</si>
  <si>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</si>
  <si>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</si>
  <si>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</si>
  <si>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</si>
  <si>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</si>
  <si>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</si>
  <si>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</si>
  <si>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</si>
  <si>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</si>
  <si>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</si>
  <si>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</si>
  <si>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</si>
  <si>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</si>
  <si>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</si>
  <si>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</si>
  <si>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</si>
  <si>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</si>
  <si>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</si>
  <si>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</si>
  <si>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</si>
  <si>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</si>
  <si>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</si>
  <si>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</si>
  <si>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</si>
  <si>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</si>
  <si>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</si>
  <si>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</si>
  <si>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</si>
  <si>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</si>
  <si>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</si>
  <si>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</si>
  <si>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</si>
  <si>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</si>
  <si>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</si>
  <si>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</si>
  <si>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</si>
  <si>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</si>
  <si>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</si>
  <si>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</si>
  <si>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</si>
  <si>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</si>
  <si>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</si>
  <si>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</si>
  <si>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</si>
  <si>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</si>
  <si>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</si>
  <si>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</si>
  <si>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</si>
  <si>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</si>
  <si>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</si>
  <si>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</si>
  <si>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</si>
  <si>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</si>
  <si>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</si>
  <si>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</si>
  <si>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</si>
  <si>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</si>
  <si>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</si>
  <si>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</si>
  <si>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</si>
  <si>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</si>
  <si>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</si>
  <si>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</si>
  <si>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</si>
  <si>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</si>
  <si>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</si>
  <si>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</si>
  <si>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</si>
  <si>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</si>
  <si>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</si>
  <si>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</si>
  <si>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</si>
  <si>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</si>
  <si>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</si>
  <si>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</si>
  <si>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</si>
  <si>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</si>
  <si>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</si>
  <si>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</si>
  <si>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</si>
  <si>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</si>
  <si>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</si>
  <si>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</si>
  <si>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</si>
  <si>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</si>
  <si>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</si>
  <si>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</si>
  <si>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</si>
  <si>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</si>
  <si>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</si>
  <si>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</si>
  <si>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</si>
  <si>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</si>
  <si>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</si>
  <si>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</si>
  <si>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</si>
  <si>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</si>
  <si>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</si>
  <si>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</si>
  <si>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</si>
  <si>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</si>
  <si>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</si>
  <si>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</si>
  <si>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</si>
  <si>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</si>
  <si>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</si>
  <si>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</si>
  <si>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</si>
  <si>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</si>
  <si>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</si>
  <si>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</si>
  <si>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</si>
  <si>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</si>
  <si>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</si>
  <si>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</si>
  <si>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</si>
  <si>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</si>
  <si>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</si>
  <si>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</si>
  <si>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</si>
  <si>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</si>
  <si>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</si>
  <si>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</si>
  <si>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</si>
  <si>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</si>
  <si>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</si>
  <si>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</si>
  <si>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</si>
  <si>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</si>
  <si>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</si>
  <si>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</si>
  <si>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</si>
  <si>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</si>
  <si>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</si>
  <si>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</si>
  <si>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</si>
  <si>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</si>
  <si>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</si>
  <si>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</si>
  <si>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</si>
  <si>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</si>
  <si>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</si>
  <si>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</si>
  <si>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</si>
  <si>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</si>
  <si>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</si>
  <si>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</si>
  <si>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</si>
  <si>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</si>
  <si>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</si>
  <si>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</si>
  <si>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</si>
  <si>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</si>
  <si>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</si>
  <si>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</si>
  <si>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</si>
  <si>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</si>
  <si>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</si>
  <si>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</si>
  <si>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</si>
  <si>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</si>
  <si>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</si>
  <si>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</si>
  <si>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</si>
  <si>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</si>
  <si>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</si>
  <si>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</si>
  <si>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</si>
  <si>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</si>
  <si>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</si>
  <si>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</si>
  <si>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</si>
  <si>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</si>
  <si>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</si>
  <si>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</si>
  <si>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</si>
  <si>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</si>
  <si>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</si>
  <si>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</si>
  <si>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</si>
  <si>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</si>
  <si>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</si>
  <si>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</si>
  <si>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</si>
  <si>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</si>
  <si>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</si>
  <si>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</si>
  <si>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</si>
  <si>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</si>
  <si>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</si>
  <si>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</si>
  <si>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</si>
  <si>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</si>
  <si>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</si>
  <si>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</si>
  <si>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</si>
  <si>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</si>
  <si>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</si>
  <si>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</si>
  <si>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</si>
  <si>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</si>
  <si>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</si>
  <si>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</si>
  <si>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</si>
  <si>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</si>
  <si>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</si>
  <si>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</si>
  <si>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</si>
  <si>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</si>
  <si>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</si>
  <si>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</si>
  <si>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</si>
  <si>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</si>
  <si>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</si>
  <si>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</si>
  <si>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</si>
  <si>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</si>
  <si>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</si>
  <si>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</si>
  <si>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</si>
  <si>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</si>
  <si>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</si>
  <si>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</si>
  <si>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</si>
  <si>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</si>
  <si>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</si>
  <si>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</si>
  <si>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</si>
  <si>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</si>
  <si>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</si>
  <si>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</si>
  <si>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</si>
  <si>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</si>
  <si>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</si>
  <si>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</si>
  <si>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</si>
  <si>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</si>
  <si>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</si>
  <si>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</si>
  <si>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</si>
  <si>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</si>
  <si>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</si>
  <si>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</si>
  <si>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</si>
  <si>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</si>
  <si>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</si>
  <si>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</si>
  <si>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</si>
  <si>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</si>
  <si>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</si>
  <si>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</si>
  <si>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</si>
  <si>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</si>
  <si>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</si>
  <si>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</si>
  <si>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</si>
  <si>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</si>
  <si>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</si>
  <si>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</si>
  <si>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</si>
  <si>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</si>
  <si>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</si>
  <si>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</si>
  <si>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</si>
  <si>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</si>
  <si>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</si>
  <si>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</si>
  <si>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</si>
  <si>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</si>
  <si>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</si>
  <si>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</si>
  <si>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</si>
  <si>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</si>
  <si>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</si>
  <si>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</si>
  <si>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</si>
  <si>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</si>
  <si>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</si>
  <si>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</si>
  <si>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</si>
  <si>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</si>
  <si>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</si>
  <si>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</si>
  <si>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</si>
  <si>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</si>
  <si>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</si>
  <si>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</si>
  <si>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</si>
  <si>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</si>
  <si>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</si>
  <si>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</si>
  <si>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</si>
  <si>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</si>
  <si>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</si>
  <si>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</si>
  <si>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</si>
  <si>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</si>
  <si>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</si>
  <si>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</si>
  <si>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</si>
  <si>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</si>
  <si>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</si>
  <si>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</si>
  <si>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</si>
  <si>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</si>
  <si>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</si>
  <si>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</si>
  <si>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</si>
  <si>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</si>
  <si>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</si>
  <si>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</si>
  <si>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</si>
  <si>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</si>
  <si>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</si>
  <si>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</si>
  <si>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</si>
  <si>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</si>
  <si>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</si>
  <si>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</si>
  <si>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</si>
  <si>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</si>
  <si>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</si>
  <si>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</si>
  <si>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</si>
  <si>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</si>
  <si>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</si>
  <si>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</si>
  <si>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</si>
  <si>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</si>
  <si>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</si>
  <si>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</si>
  <si>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</si>
  <si>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</si>
  <si>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</si>
  <si>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</si>
  <si>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</si>
  <si>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</si>
  <si>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</si>
  <si>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</si>
  <si>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</si>
  <si>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</si>
  <si>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</si>
  <si>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</si>
  <si>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</si>
  <si>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</si>
  <si>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</si>
  <si>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</si>
  <si>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</si>
  <si>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</si>
  <si>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</si>
  <si>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</si>
  <si>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</si>
  <si>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</si>
  <si>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</si>
  <si>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</si>
  <si>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</si>
  <si>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</si>
  <si>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</si>
  <si>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</si>
  <si>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</si>
  <si>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</si>
  <si>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</si>
  <si>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</si>
  <si>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</si>
  <si>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</si>
  <si>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</si>
  <si>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</si>
  <si>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</si>
  <si>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</si>
  <si>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</si>
  <si>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</si>
  <si>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</si>
  <si>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</si>
  <si>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</si>
  <si>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</si>
  <si>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</si>
  <si>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</si>
  <si>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</si>
  <si>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</si>
  <si>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</si>
  <si>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</si>
  <si>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</si>
  <si>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</si>
  <si>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</si>
  <si>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</si>
  <si>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</si>
  <si>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</si>
  <si>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</si>
  <si>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</si>
  <si>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</si>
  <si>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</si>
  <si>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</si>
  <si>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</si>
  <si>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</si>
  <si>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</si>
  <si>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</si>
  <si>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</si>
  <si>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</si>
  <si>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</si>
  <si>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</si>
  <si>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</si>
  <si>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</si>
  <si>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</si>
  <si>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</si>
  <si>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</si>
  <si>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</si>
  <si>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</si>
  <si>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</si>
  <si>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</si>
  <si>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</si>
  <si>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</si>
  <si>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</si>
  <si>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</si>
  <si>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</si>
  <si>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</si>
  <si>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</si>
  <si>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</si>
  <si>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</si>
  <si>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</si>
  <si>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</si>
  <si>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</si>
  <si>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</si>
  <si>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</si>
  <si>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</si>
  <si>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</si>
  <si>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</si>
  <si>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</si>
  <si>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</si>
  <si>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</si>
  <si>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</si>
  <si>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</si>
  <si>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</si>
  <si>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</si>
  <si>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</si>
  <si>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</si>
  <si>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</si>
  <si>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</si>
  <si>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</si>
  <si>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</si>
  <si>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</si>
  <si>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</si>
  <si>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</si>
  <si>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</si>
  <si>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</si>
  <si>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</si>
  <si>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</si>
  <si>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</si>
  <si>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</si>
  <si>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</si>
  <si>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</si>
  <si>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</si>
  <si>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</si>
  <si>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</si>
  <si>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</si>
  <si>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</si>
  <si>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</si>
  <si>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</si>
  <si>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</si>
  <si>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</si>
  <si>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</si>
  <si>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</si>
  <si>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</si>
  <si>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</si>
  <si>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</si>
  <si>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</si>
  <si>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</si>
  <si>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</si>
  <si>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</si>
  <si>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</si>
  <si>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</si>
  <si>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</si>
  <si>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</si>
  <si>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</si>
  <si>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</si>
  <si>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</si>
  <si>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</si>
  <si>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</si>
  <si>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</si>
  <si>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</si>
  <si>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</si>
  <si>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</si>
  <si>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</si>
  <si>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</si>
  <si>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</si>
  <si>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</si>
  <si>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</si>
  <si>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</si>
  <si>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</si>
  <si>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</si>
  <si>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</si>
  <si>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</si>
  <si>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</si>
  <si>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</si>
  <si>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</si>
  <si>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</si>
  <si>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</si>
  <si>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</si>
  <si>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</si>
  <si>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</si>
  <si>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</si>
  <si>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</si>
  <si>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</si>
  <si>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</si>
  <si>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</si>
  <si>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</si>
  <si>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</si>
  <si>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</si>
  <si>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</si>
  <si>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</si>
  <si>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</si>
  <si>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</si>
  <si>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</si>
  <si>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</si>
  <si>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</si>
  <si>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</si>
  <si>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</si>
  <si>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</si>
  <si>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</si>
  <si>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</si>
  <si>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</si>
  <si>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</si>
  <si>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</si>
  <si>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</si>
  <si>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</si>
  <si>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</si>
  <si>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</si>
  <si>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</si>
  <si>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</si>
  <si>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</si>
  <si>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</si>
  <si>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</si>
  <si>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</si>
  <si>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</si>
  <si>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</si>
  <si>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</si>
  <si>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</si>
  <si>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</si>
  <si>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</si>
  <si>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</si>
  <si>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</si>
  <si>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</si>
  <si>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</si>
  <si>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</si>
  <si>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</si>
  <si>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</si>
  <si>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</si>
  <si>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</si>
  <si>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</si>
  <si>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</si>
  <si>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</si>
  <si>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</si>
  <si>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</si>
  <si>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</si>
  <si>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</si>
  <si>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</si>
  <si>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</si>
  <si>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</si>
  <si>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</si>
  <si>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</si>
  <si>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</si>
  <si>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</si>
  <si>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</si>
  <si>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</si>
  <si>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</si>
  <si>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</si>
  <si>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</si>
  <si>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</si>
  <si>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</si>
  <si>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</si>
  <si>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</si>
  <si>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</si>
  <si>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</si>
  <si>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</si>
  <si>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</si>
  <si>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</si>
  <si>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</si>
  <si>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</si>
  <si>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</si>
  <si>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</si>
  <si>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</si>
  <si>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</si>
  <si>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</si>
  <si>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</si>
  <si>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</si>
  <si>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</si>
  <si>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</si>
  <si>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</si>
  <si>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</si>
  <si>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</si>
  <si>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</si>
  <si>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</si>
  <si>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</si>
  <si>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</si>
  <si>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</si>
  <si>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</si>
  <si>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</si>
  <si>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</si>
  <si>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</si>
  <si>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</si>
  <si>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</si>
  <si>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</si>
  <si>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</si>
  <si>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</si>
  <si>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</si>
  <si>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</si>
  <si>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</si>
  <si>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</si>
  <si>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</si>
  <si>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</si>
  <si>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</si>
  <si>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</si>
  <si>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</si>
  <si>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</si>
  <si>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</si>
  <si>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</si>
  <si>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</si>
  <si>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</si>
  <si>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</si>
  <si>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</si>
  <si>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</si>
  <si>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</si>
  <si>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</si>
  <si>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</si>
  <si>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</si>
  <si>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</si>
  <si>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</si>
  <si>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</si>
  <si>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</si>
  <si>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</si>
  <si>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</si>
  <si>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</si>
  <si>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</si>
  <si>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</si>
  <si>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</si>
  <si>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</si>
  <si>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</si>
  <si>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</si>
  <si>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</si>
  <si>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</si>
  <si>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</si>
  <si>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</si>
  <si>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</si>
  <si>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</si>
  <si>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</si>
  <si>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</si>
  <si>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</si>
  <si>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</si>
  <si>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</si>
  <si>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</si>
  <si>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</si>
  <si>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</si>
  <si>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</si>
  <si>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</si>
  <si>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</si>
  <si>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</si>
  <si>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</si>
  <si>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</si>
  <si>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</si>
  <si>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</si>
  <si>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</si>
  <si>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</si>
  <si>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</si>
  <si>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</si>
  <si>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</si>
  <si>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</si>
  <si>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</si>
  <si>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</si>
  <si>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</si>
  <si>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</si>
  <si>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</si>
  <si>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</si>
  <si>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</si>
  <si>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</si>
  <si>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</si>
  <si>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</si>
  <si>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</si>
  <si>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</si>
  <si>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</si>
  <si>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</si>
  <si>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</si>
  <si>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</si>
  <si>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</si>
  <si>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</si>
  <si>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</si>
  <si>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</si>
  <si>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</si>
  <si>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</si>
  <si>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</si>
  <si>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</si>
  <si>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</si>
  <si>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</si>
  <si>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</si>
  <si>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</si>
  <si>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</si>
  <si>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</si>
  <si>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</si>
  <si>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</si>
  <si>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</si>
  <si>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</si>
  <si>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</si>
  <si>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</si>
  <si>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</si>
  <si>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</si>
  <si>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</si>
  <si>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</si>
  <si>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</si>
  <si>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</si>
  <si>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</si>
  <si>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</si>
  <si>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</si>
  <si>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</si>
  <si>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</si>
  <si>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</si>
  <si>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</si>
  <si>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</si>
  <si>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</si>
  <si>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</si>
  <si>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</si>
  <si>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</si>
  <si>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</si>
  <si>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</si>
  <si>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</si>
  <si>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</si>
  <si>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</si>
  <si>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</si>
  <si>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</si>
  <si>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</si>
  <si>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</si>
  <si>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</si>
  <si>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</si>
  <si>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</si>
  <si>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</si>
  <si>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</si>
  <si>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</si>
  <si>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</si>
  <si>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</si>
  <si>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</si>
  <si>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</si>
  <si>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</si>
  <si>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</si>
  <si>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</si>
  <si>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</si>
  <si>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</si>
  <si>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</si>
  <si>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</si>
  <si>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</si>
  <si>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</si>
  <si>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</si>
  <si>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</si>
  <si>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</si>
  <si>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</si>
  <si>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</si>
  <si>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</si>
  <si>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</si>
  <si>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</si>
  <si>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</si>
  <si>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</si>
  <si>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</si>
  <si>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</si>
  <si>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</si>
  <si>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</si>
  <si>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</si>
  <si>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</si>
  <si>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</si>
  <si>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</si>
  <si>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</si>
  <si>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</si>
  <si>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</si>
  <si>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</si>
  <si>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</si>
  <si>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</si>
  <si>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</si>
  <si>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</si>
  <si>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</si>
  <si>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</si>
  <si>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</si>
  <si>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</si>
  <si>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</si>
  <si>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</si>
  <si>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</si>
  <si>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</si>
  <si>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</si>
  <si>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</si>
  <si>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</si>
  <si>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</si>
  <si>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</si>
  <si>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</si>
  <si>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</si>
  <si>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</si>
  <si>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</si>
  <si>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</si>
  <si>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</si>
  <si>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</si>
  <si>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</si>
  <si>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</si>
  <si>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</si>
  <si>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</si>
  <si>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</si>
  <si>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</si>
  <si>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</si>
  <si>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</si>
  <si>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</si>
  <si>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</si>
  <si>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</si>
  <si>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</si>
  <si>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</si>
  <si>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</si>
  <si>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</si>
  <si>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</si>
  <si>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</si>
  <si>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</si>
  <si>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</si>
  <si>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</si>
  <si>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</si>
  <si>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</si>
  <si>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</si>
  <si>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</si>
  <si>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</si>
  <si>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</si>
  <si>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</si>
  <si>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</si>
  <si>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</si>
  <si>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</si>
  <si>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</si>
  <si>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</si>
  <si>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</si>
  <si>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</si>
  <si>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</si>
  <si>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</si>
  <si>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</si>
  <si>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</si>
  <si>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</si>
  <si>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</si>
  <si>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</si>
  <si>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</si>
  <si>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</si>
  <si>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</si>
  <si>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</si>
  <si>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</si>
  <si>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</si>
  <si>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</si>
  <si>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</si>
  <si>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</si>
  <si>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</si>
  <si>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</si>
  <si>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</si>
  <si>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</si>
  <si>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</si>
  <si>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</si>
  <si>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</si>
  <si>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</si>
  <si>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</si>
  <si>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</si>
  <si>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</si>
  <si>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</si>
  <si>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</si>
  <si>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</si>
  <si>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</si>
  <si>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</si>
  <si>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</si>
  <si>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</si>
  <si>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</si>
  <si>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</si>
  <si>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</si>
  <si>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</si>
  <si>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</si>
  <si>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</si>
  <si>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</si>
  <si>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</si>
  <si>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</si>
  <si>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</si>
  <si>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</si>
  <si>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</si>
  <si>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</si>
  <si>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</si>
  <si>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</si>
  <si>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</si>
  <si>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</si>
  <si>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</si>
  <si>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</si>
  <si>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</si>
  <si>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</si>
  <si>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</si>
  <si>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</si>
  <si>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</si>
  <si>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</si>
  <si>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</si>
  <si>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</si>
  <si>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</si>
  <si>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</si>
  <si>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</si>
  <si>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</si>
  <si>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</si>
  <si>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</si>
  <si>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</si>
  <si>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</si>
  <si>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</si>
  <si>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</si>
  <si>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</si>
  <si>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</si>
  <si>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</si>
  <si>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</si>
  <si>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</si>
  <si>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</si>
  <si>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</si>
  <si>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</si>
  <si>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</si>
  <si>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</si>
  <si>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</si>
  <si>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</si>
  <si>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</si>
  <si>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</si>
  <si>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</si>
  <si>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</si>
  <si>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</si>
  <si>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</si>
  <si>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</si>
  <si>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</si>
  <si>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</si>
  <si>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</si>
  <si>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</si>
  <si>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</si>
  <si>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</si>
  <si>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</si>
  <si>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</si>
  <si>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</si>
  <si>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</si>
  <si>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</si>
  <si>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</si>
  <si>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</si>
  <si>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</si>
  <si>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</si>
  <si>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</si>
  <si>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</si>
  <si>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</si>
  <si>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</si>
  <si>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</si>
  <si>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</si>
  <si>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</si>
  <si>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</si>
  <si>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</si>
  <si>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</si>
  <si>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</si>
  <si>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</si>
  <si>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</si>
  <si>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</si>
  <si>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</si>
  <si>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</si>
  <si>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</si>
  <si>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</si>
  <si>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</si>
  <si>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</si>
  <si>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</si>
  <si>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</si>
  <si>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</si>
  <si>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</si>
  <si>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</si>
  <si>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</si>
  <si>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</si>
  <si>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</si>
  <si>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</si>
  <si>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</si>
  <si>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</si>
  <si>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</si>
  <si>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</si>
  <si>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</si>
  <si>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</si>
  <si>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</si>
  <si>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</si>
  <si>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</si>
  <si>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</si>
  <si>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</si>
  <si>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</si>
  <si>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</si>
  <si>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</si>
  <si>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</si>
  <si>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</si>
  <si>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</si>
  <si>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</si>
  <si>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</si>
  <si>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</si>
  <si>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</si>
  <si>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</si>
  <si>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</si>
  <si>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</si>
  <si>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</si>
  <si>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</si>
  <si>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</si>
  <si>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</si>
  <si>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</si>
  <si>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</si>
  <si>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</si>
  <si>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</si>
  <si>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</si>
  <si>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</si>
  <si>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</si>
  <si>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</si>
  <si>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</si>
  <si>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</si>
  <si>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</si>
  <si>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</si>
  <si>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</si>
  <si>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</si>
  <si>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</si>
  <si>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</si>
  <si>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</si>
  <si>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</si>
  <si>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</si>
  <si>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</si>
  <si>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</si>
  <si>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</si>
  <si>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</si>
  <si>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</si>
  <si>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</si>
  <si>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</si>
  <si>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</si>
  <si>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</si>
  <si>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</si>
  <si>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</si>
  <si>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</si>
  <si>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</si>
  <si>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</si>
  <si>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</si>
  <si>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</si>
  <si>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</si>
  <si>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</si>
  <si>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</si>
  <si>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</si>
  <si>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</si>
  <si>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</si>
  <si>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</si>
  <si>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</si>
  <si>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</si>
  <si>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</si>
  <si>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</si>
  <si>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</si>
  <si>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</si>
  <si>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</si>
  <si>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</si>
  <si>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</si>
  <si>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</si>
  <si>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</si>
  <si>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</si>
  <si>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</si>
  <si>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</si>
  <si>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</si>
  <si>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</si>
  <si>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</si>
  <si>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</si>
  <si>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</si>
  <si>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</si>
  <si>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</si>
  <si>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</si>
  <si>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</si>
  <si>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</si>
  <si>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</si>
  <si>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</si>
  <si>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</si>
  <si>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</si>
  <si>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</si>
  <si>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</si>
  <si>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</si>
  <si>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</si>
  <si>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</si>
  <si>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</si>
  <si>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</si>
  <si>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</si>
  <si>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</si>
  <si>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</si>
  <si>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</si>
  <si>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</si>
  <si>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</si>
  <si>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</si>
  <si>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</si>
  <si>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</si>
  <si>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</si>
  <si>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</si>
  <si>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</si>
  <si>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</si>
  <si>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</si>
  <si>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</si>
  <si>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</si>
  <si>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</si>
  <si>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</si>
  <si>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</si>
  <si>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</si>
  <si>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</si>
  <si>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</si>
  <si>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</si>
  <si>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</si>
  <si>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</si>
  <si>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</si>
  <si>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</si>
  <si>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</si>
  <si>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</si>
  <si>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</si>
  <si>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</si>
  <si>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</si>
  <si>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</si>
  <si>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</si>
  <si>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</si>
  <si>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</si>
  <si>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</si>
  <si>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</si>
  <si>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</si>
  <si>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</si>
  <si>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</si>
  <si>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</si>
  <si>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</si>
  <si>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</si>
  <si>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</si>
  <si>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</si>
  <si>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</si>
  <si>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</si>
  <si>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</si>
  <si>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</si>
  <si>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</si>
  <si>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</si>
  <si>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</si>
  <si>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</si>
  <si>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</si>
  <si>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</si>
  <si>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</si>
  <si>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</si>
  <si>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</si>
  <si>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</si>
  <si>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</si>
  <si>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</si>
  <si>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</si>
  <si>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</si>
  <si>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</si>
  <si>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</si>
  <si>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</si>
  <si>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</si>
  <si>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</si>
  <si>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</si>
  <si>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</si>
  <si>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</si>
  <si>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</si>
  <si>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</si>
  <si>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</si>
  <si>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</si>
  <si>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</si>
  <si>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</si>
  <si>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</si>
  <si>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</si>
  <si>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</si>
  <si>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</si>
  <si>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</si>
  <si>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</si>
  <si>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</si>
  <si>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</si>
  <si>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</si>
  <si>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</si>
  <si>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</si>
  <si>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</si>
  <si>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</si>
  <si>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</si>
  <si>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</si>
  <si>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</si>
  <si>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</si>
  <si>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</si>
  <si>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</si>
  <si>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</si>
  <si>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</si>
  <si>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</si>
  <si>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</si>
  <si>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</si>
  <si>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</si>
  <si>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</si>
  <si>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</si>
  <si>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</si>
  <si>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</si>
  <si>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</si>
  <si>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</si>
  <si>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</si>
  <si>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</si>
  <si>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</si>
  <si>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</si>
  <si>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</si>
  <si>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</si>
  <si>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</si>
  <si>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</si>
  <si>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</si>
  <si>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</si>
  <si>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</si>
  <si>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</si>
  <si>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</si>
  <si>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</si>
  <si>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</si>
  <si>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</si>
  <si>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</si>
  <si>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</si>
  <si>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</si>
  <si>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</si>
  <si>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</si>
  <si>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</si>
  <si>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</si>
  <si>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</si>
  <si>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</si>
  <si>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</si>
  <si>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</si>
  <si>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</si>
  <si>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</si>
  <si>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</si>
  <si>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</si>
  <si>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</si>
  <si>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</si>
  <si>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</si>
  <si>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</si>
  <si>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</si>
  <si>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</si>
  <si>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</si>
  <si>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</si>
  <si>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</si>
  <si>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</si>
  <si>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</si>
  <si>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</si>
  <si>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</si>
  <si>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</si>
  <si>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</si>
  <si>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</si>
  <si>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</si>
  <si>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</si>
  <si>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</si>
  <si>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</si>
  <si>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</si>
  <si>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</si>
  <si>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</si>
  <si>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</si>
  <si>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</si>
  <si>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</si>
  <si>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</si>
  <si>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</si>
  <si>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</si>
  <si>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</si>
  <si>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</si>
  <si>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</si>
  <si>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</si>
  <si>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</si>
  <si>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</si>
  <si>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</si>
  <si>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</si>
  <si>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</si>
  <si>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</si>
  <si>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</si>
  <si>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</si>
  <si>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</si>
  <si>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</si>
  <si>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</si>
  <si>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</si>
  <si>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</si>
  <si>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</si>
  <si>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</si>
  <si>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</si>
  <si>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</si>
  <si>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</si>
  <si>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</si>
  <si>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</si>
  <si>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</si>
  <si>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</si>
  <si>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</si>
  <si>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</si>
  <si>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</si>
  <si>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</si>
  <si>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</si>
  <si>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</si>
  <si>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</si>
  <si>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</si>
  <si>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</si>
  <si>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</si>
  <si>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</si>
  <si>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</si>
  <si>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</si>
  <si>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</si>
  <si>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</si>
  <si>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</si>
  <si>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</si>
  <si>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</si>
  <si>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</si>
  <si>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</si>
  <si>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</si>
  <si>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</si>
  <si>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</si>
  <si>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</si>
  <si>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</si>
  <si>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</si>
  <si>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</si>
  <si>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</si>
  <si>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</si>
  <si>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</si>
  <si>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</si>
  <si>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</si>
  <si>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</si>
  <si>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</si>
  <si>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</si>
  <si>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</si>
  <si>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</si>
  <si>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</si>
  <si>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</si>
  <si>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</si>
  <si>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</si>
  <si>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</si>
  <si>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</si>
  <si>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</si>
  <si>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</si>
  <si>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</si>
  <si>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</si>
  <si>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</si>
  <si>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</si>
  <si>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</si>
  <si>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</si>
  <si>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</si>
  <si>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</si>
  <si>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</si>
  <si>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</si>
  <si>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</si>
  <si>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</si>
  <si>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</si>
  <si>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</si>
  <si>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</si>
  <si>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</si>
  <si>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</si>
  <si>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</si>
  <si>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</si>
  <si>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</si>
  <si>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</si>
  <si>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</si>
  <si>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</si>
  <si>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</si>
  <si>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</si>
  <si>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</si>
  <si>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</si>
  <si>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</si>
  <si>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</si>
  <si>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</si>
  <si>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</si>
  <si>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</si>
  <si>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</si>
  <si>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</si>
  <si>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</si>
  <si>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</si>
  <si>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</si>
  <si>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</si>
  <si>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</si>
  <si>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</si>
  <si>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</si>
  <si>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</si>
  <si>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</si>
  <si>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</si>
  <si>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</si>
  <si>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</si>
  <si>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</si>
  <si>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</si>
  <si>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</si>
  <si>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</si>
  <si>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</si>
  <si>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</si>
  <si>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</si>
  <si>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</si>
  <si>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</si>
  <si>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</si>
  <si>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</si>
  <si>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</si>
  <si>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</si>
  <si>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</si>
  <si>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</si>
  <si>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</si>
  <si>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</si>
  <si>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</si>
  <si>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</si>
  <si>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</si>
  <si>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</si>
  <si>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</si>
  <si>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</si>
  <si>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</si>
  <si>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</si>
  <si>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</si>
  <si>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</si>
  <si>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</si>
  <si>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</si>
  <si>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</si>
  <si>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</si>
  <si>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</si>
  <si>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</si>
  <si>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</si>
  <si>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</si>
  <si>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</si>
  <si>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</si>
  <si>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</si>
  <si>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</si>
  <si>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</si>
  <si>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</si>
  <si>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</si>
  <si>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</si>
  <si>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</si>
  <si>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</si>
  <si>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</si>
  <si>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</si>
  <si>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</si>
  <si>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</si>
  <si>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</si>
  <si>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</si>
  <si>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</si>
  <si>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</si>
  <si>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</si>
  <si>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</si>
  <si>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</si>
  <si>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</si>
  <si>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</si>
  <si>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</si>
  <si>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</si>
  <si>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</si>
  <si>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</si>
  <si>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</si>
  <si>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</si>
  <si>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</si>
  <si>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</si>
  <si>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</si>
  <si>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</si>
  <si>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</si>
  <si>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</si>
  <si>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</si>
  <si>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</si>
  <si>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</si>
  <si>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</si>
  <si>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</si>
  <si>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</si>
  <si>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</si>
  <si>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</si>
  <si>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</si>
  <si>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</si>
  <si>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</si>
  <si>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</si>
  <si>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</si>
  <si>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</si>
  <si>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</si>
  <si>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</si>
  <si>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</si>
  <si>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</si>
  <si>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</si>
  <si>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</si>
  <si>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</si>
  <si>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</si>
  <si>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</si>
  <si>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</si>
  <si>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</si>
  <si>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</si>
  <si>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</si>
  <si>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</si>
  <si>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</si>
  <si>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</si>
  <si>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</si>
  <si>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</si>
  <si>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</si>
  <si>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</si>
  <si>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</si>
  <si>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</si>
  <si>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</si>
  <si>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</si>
  <si>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</si>
  <si>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</si>
  <si>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</si>
  <si>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</si>
  <si>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</si>
  <si>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</si>
  <si>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</si>
  <si>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</si>
  <si>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</si>
  <si>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</si>
  <si>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</si>
  <si>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</si>
  <si>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</si>
  <si>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</si>
  <si>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</si>
  <si>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</si>
  <si>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</si>
  <si>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</si>
  <si>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</si>
  <si>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</si>
  <si>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</si>
  <si>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</si>
  <si>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</si>
  <si>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</si>
  <si>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</si>
  <si>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</si>
  <si>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</si>
  <si>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</si>
  <si>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</si>
  <si>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</si>
  <si>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</si>
  <si>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</si>
  <si>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</si>
  <si>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</si>
  <si>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</si>
  <si>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</si>
  <si>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</si>
  <si>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</si>
  <si>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</si>
  <si>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</si>
  <si>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</si>
  <si>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</si>
  <si>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</si>
  <si>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</si>
  <si>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</si>
  <si>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</si>
  <si>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</si>
  <si>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</si>
  <si>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</si>
  <si>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</si>
  <si>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</si>
  <si>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</si>
  <si>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</si>
  <si>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</si>
  <si>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</si>
  <si>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</si>
  <si>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</si>
  <si>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</si>
  <si>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</si>
  <si>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</si>
  <si>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</si>
  <si>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</si>
  <si>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</si>
  <si>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</si>
  <si>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</si>
  <si>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</si>
  <si>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</si>
  <si>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</si>
  <si>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</si>
  <si>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</si>
  <si>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</si>
  <si>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</si>
  <si>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</si>
  <si>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</si>
  <si>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</si>
  <si>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</si>
  <si>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</si>
  <si>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</si>
  <si>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</si>
  <si>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</si>
  <si>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</si>
  <si>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</si>
  <si>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</si>
  <si>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</si>
  <si>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</si>
  <si>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</si>
  <si>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</si>
  <si>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</si>
  <si>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</si>
  <si>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</si>
  <si>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</si>
  <si>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</si>
  <si>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</si>
  <si>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</si>
  <si>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</si>
  <si>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</si>
  <si>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</si>
  <si>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</si>
  <si>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</si>
  <si>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</si>
  <si>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</si>
  <si>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</si>
  <si>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</si>
  <si>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</si>
  <si>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</si>
  <si>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</si>
  <si>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</si>
  <si>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</si>
  <si>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</si>
  <si>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</si>
  <si>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</si>
  <si>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</si>
  <si>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</si>
  <si>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</si>
  <si>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</si>
  <si>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</si>
  <si>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</si>
  <si>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</si>
  <si>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</si>
  <si>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</si>
  <si>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</si>
  <si>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</si>
  <si>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</si>
  <si>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</si>
  <si>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</si>
  <si>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</si>
  <si>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</si>
  <si>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</si>
  <si>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</si>
  <si>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</si>
  <si>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</si>
  <si>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</si>
  <si>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</si>
  <si>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</si>
  <si>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</si>
  <si>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</si>
  <si>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</si>
  <si>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</si>
  <si>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</si>
  <si>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</si>
  <si>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</si>
  <si>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</si>
  <si>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</si>
  <si>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</si>
  <si>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</si>
  <si>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</si>
  <si>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</si>
  <si>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</si>
  <si>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</si>
  <si>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</si>
  <si>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</si>
  <si>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</si>
  <si>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</si>
  <si>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</si>
  <si>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</si>
  <si>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</si>
  <si>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</si>
  <si>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</si>
  <si>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</si>
  <si>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</si>
  <si>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</si>
  <si>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</si>
  <si>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</si>
  <si>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</si>
  <si>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</si>
  <si>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</si>
  <si>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</si>
  <si>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</si>
  <si>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</si>
  <si>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</si>
  <si>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</si>
  <si>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</si>
  <si>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</si>
  <si>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</si>
  <si>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</si>
  <si>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</si>
  <si>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</si>
  <si>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</si>
  <si>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</si>
  <si>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</si>
  <si>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</si>
  <si>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</si>
  <si>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</si>
  <si>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</si>
  <si>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</si>
  <si>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</si>
  <si>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</si>
  <si>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</si>
  <si>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</si>
  <si>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</si>
  <si>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</si>
  <si>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</si>
  <si>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</si>
  <si>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</si>
  <si>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</si>
  <si>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</si>
  <si>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</si>
  <si>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</si>
  <si>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</si>
  <si>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</si>
  <si>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</si>
  <si>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</si>
  <si>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</si>
  <si>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</si>
  <si>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</si>
  <si>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</si>
  <si>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</si>
  <si>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</si>
  <si>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</si>
  <si>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</si>
  <si>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</si>
  <si>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</si>
  <si>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</si>
  <si>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</si>
  <si>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</si>
  <si>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</si>
  <si>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</si>
  <si>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</si>
  <si>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</si>
  <si>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</si>
  <si>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</si>
  <si>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</si>
  <si>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</si>
  <si>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</si>
  <si>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</si>
  <si>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</si>
  <si>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</si>
  <si>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</si>
  <si>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</si>
  <si>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</si>
  <si>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</si>
  <si>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</si>
  <si>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</si>
  <si>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</si>
  <si>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</si>
  <si>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</si>
  <si>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</si>
  <si>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</si>
  <si>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</si>
  <si>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</si>
  <si>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</si>
  <si>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</si>
  <si>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</si>
  <si>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</si>
  <si>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</si>
  <si>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</si>
  <si>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</si>
  <si>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</si>
  <si>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</si>
  <si>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</si>
  <si>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</si>
  <si>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</si>
  <si>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</si>
  <si>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</si>
  <si>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</si>
  <si>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</si>
  <si>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</si>
  <si>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</si>
  <si>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</si>
  <si>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</si>
  <si>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</si>
  <si>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</si>
  <si>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</si>
  <si>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</si>
  <si>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</si>
  <si>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</si>
  <si>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</si>
  <si>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</si>
  <si>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</si>
  <si>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</si>
  <si>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</si>
  <si>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</si>
  <si>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</si>
  <si>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</si>
  <si>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</si>
  <si>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</si>
  <si>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</si>
  <si>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</si>
  <si>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</si>
  <si>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</si>
  <si>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</si>
  <si>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</si>
  <si>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</si>
  <si>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</si>
  <si>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</si>
  <si>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</si>
  <si>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</si>
  <si>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</si>
  <si>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</si>
  <si>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</si>
  <si>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</si>
  <si>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</si>
  <si>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</si>
  <si>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</si>
  <si>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</si>
  <si>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</si>
  <si>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</si>
  <si>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</si>
  <si>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</si>
  <si>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</si>
  <si>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</si>
  <si>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</si>
  <si>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</si>
  <si>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</si>
  <si>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</si>
  <si>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</si>
  <si>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</si>
  <si>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</si>
  <si>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</si>
  <si>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</si>
  <si>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</si>
  <si>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</si>
  <si>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</si>
  <si>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</si>
  <si>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</si>
  <si>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</si>
  <si>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</si>
  <si>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</si>
  <si>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</si>
  <si>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</si>
  <si>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</si>
  <si>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</si>
  <si>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</si>
  <si>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</si>
  <si>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</si>
  <si>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</si>
  <si>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</si>
  <si>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</si>
  <si>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</si>
  <si>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</si>
  <si>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</si>
  <si>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</si>
  <si>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</si>
  <si>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</si>
  <si>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</si>
  <si>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</si>
  <si>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</si>
  <si>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</si>
  <si>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</si>
  <si>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</si>
  <si>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</si>
  <si>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</si>
  <si>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</si>
  <si>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</si>
  <si>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</si>
  <si>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</si>
  <si>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</si>
  <si>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</si>
  <si>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</si>
  <si>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</si>
  <si>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</si>
  <si>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</si>
  <si>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</si>
  <si>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</si>
  <si>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</si>
  <si>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</si>
  <si>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</si>
  <si>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</si>
  <si>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</si>
  <si>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</si>
  <si>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</si>
  <si>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</si>
  <si>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</si>
  <si>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</si>
  <si>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</si>
  <si>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</si>
  <si>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</si>
  <si>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</si>
  <si>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</si>
  <si>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</si>
  <si>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</si>
  <si>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</si>
  <si>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</si>
  <si>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</si>
  <si>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</si>
  <si>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</si>
  <si>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</si>
  <si>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</si>
  <si>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</si>
  <si>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</si>
  <si>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</si>
  <si>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</si>
  <si>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</si>
  <si>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</si>
  <si>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</si>
  <si>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</si>
  <si>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</si>
  <si>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</si>
  <si>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</si>
  <si>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</si>
  <si>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</si>
  <si>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</si>
  <si>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</si>
  <si>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</si>
  <si>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</si>
  <si>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</si>
  <si>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</si>
  <si>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</si>
  <si>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</si>
  <si>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</si>
  <si>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</si>
  <si>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</si>
  <si>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</si>
  <si>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</si>
  <si>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</si>
  <si>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</si>
  <si>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</si>
  <si>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</si>
  <si>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</si>
  <si>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</si>
  <si>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</si>
  <si>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</si>
  <si>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</si>
  <si>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</si>
  <si>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</si>
  <si>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</si>
  <si>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</si>
  <si>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</si>
  <si>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</si>
  <si>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</si>
  <si>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</si>
  <si>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</si>
  <si>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</si>
  <si>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</si>
  <si>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</si>
  <si>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</si>
  <si>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</si>
  <si>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</si>
  <si>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</si>
  <si>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</si>
  <si>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</si>
  <si>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</si>
  <si>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</si>
  <si>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</si>
  <si>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</si>
  <si>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</si>
  <si>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</si>
  <si>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</si>
  <si>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</si>
  <si>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</si>
  <si>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</si>
  <si>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</si>
  <si>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</si>
  <si>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</si>
  <si>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</si>
  <si>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</si>
  <si>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</si>
  <si>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</si>
  <si>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</si>
  <si>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</si>
  <si>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</si>
  <si>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</si>
  <si>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</si>
  <si>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</si>
  <si>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</si>
  <si>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</si>
  <si>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</si>
  <si>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</si>
  <si>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</si>
  <si>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</si>
  <si>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</si>
  <si>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</si>
  <si>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</si>
  <si>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</si>
  <si>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</si>
  <si>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</si>
  <si>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</si>
  <si>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</si>
  <si>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</si>
  <si>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</si>
  <si>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</si>
  <si>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</si>
  <si>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</si>
  <si>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</si>
  <si>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</si>
  <si>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</si>
  <si>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</si>
  <si>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</si>
  <si>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</si>
  <si>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</si>
  <si>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</si>
  <si>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</si>
  <si>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</si>
  <si>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</si>
  <si>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</si>
  <si>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</si>
  <si>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</si>
  <si>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</si>
  <si>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</si>
  <si>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</si>
  <si>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</si>
  <si>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</si>
  <si>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</si>
  <si>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</si>
  <si>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</si>
  <si>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</si>
  <si>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</si>
  <si>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</si>
  <si>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</si>
  <si>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</si>
  <si>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</si>
  <si>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</si>
  <si>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</si>
  <si>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</si>
  <si>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</si>
  <si>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</si>
  <si>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</si>
  <si>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</si>
  <si>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</si>
  <si>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</si>
  <si>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</si>
  <si>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</si>
  <si>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</si>
  <si>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</si>
  <si>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</si>
  <si>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</si>
  <si>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</si>
  <si>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</si>
  <si>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</si>
  <si>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</si>
  <si>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</si>
  <si>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</si>
  <si>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</si>
  <si>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</si>
  <si>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</si>
  <si>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</si>
  <si>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</si>
  <si>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</si>
  <si>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</si>
  <si>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</si>
  <si>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</si>
  <si>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</si>
  <si>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</si>
  <si>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</si>
  <si>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</si>
  <si>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</si>
  <si>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</si>
  <si>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</si>
  <si>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</si>
  <si>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</si>
  <si>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</si>
  <si>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</si>
  <si>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</si>
  <si>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</si>
  <si>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</si>
  <si>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</si>
  <si>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</si>
  <si>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</si>
  <si>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</si>
  <si>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</si>
  <si>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</si>
  <si>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</si>
  <si>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</si>
  <si>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</si>
  <si>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</si>
  <si>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</si>
  <si>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</si>
  <si>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</si>
  <si>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</si>
  <si>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</si>
  <si>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</si>
  <si>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</si>
  <si>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</si>
  <si>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</si>
  <si>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</si>
  <si>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</si>
  <si>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</si>
  <si>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</si>
  <si>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</si>
  <si>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</si>
  <si>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</si>
  <si>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</si>
  <si>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</si>
  <si>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</si>
  <si>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</si>
  <si>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</si>
  <si>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</si>
  <si>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</si>
  <si>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</si>
  <si>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</si>
  <si>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</si>
  <si>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</si>
  <si>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</si>
  <si>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</si>
  <si>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</si>
  <si>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</si>
  <si>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</si>
  <si>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</si>
  <si>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</si>
  <si>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</si>
  <si>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</si>
  <si>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</si>
  <si>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</si>
  <si>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</si>
  <si>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</si>
  <si>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</si>
  <si>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</si>
  <si>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</si>
  <si>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</si>
  <si>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</si>
  <si>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</si>
  <si>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</si>
  <si>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</si>
  <si>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</si>
  <si>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</si>
  <si>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</si>
  <si>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</si>
  <si>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</si>
  <si>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</si>
  <si>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</si>
  <si>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</si>
  <si>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</si>
  <si>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</si>
  <si>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</si>
  <si>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</si>
  <si>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</si>
  <si>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</si>
  <si>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</si>
  <si>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</si>
  <si>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</si>
  <si>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</si>
  <si>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</si>
  <si>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</si>
  <si>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</si>
  <si>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</si>
  <si>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</si>
  <si>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</si>
  <si>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</si>
  <si>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</si>
  <si>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</si>
  <si>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</si>
  <si>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</si>
  <si>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</si>
  <si>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</si>
  <si>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</si>
  <si>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</si>
  <si>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</si>
  <si>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</si>
  <si>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</si>
  <si>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</si>
  <si>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</si>
  <si>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</si>
  <si>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</si>
  <si>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</si>
  <si>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</si>
  <si>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</si>
  <si>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</si>
  <si>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</si>
  <si>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</si>
  <si>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</si>
  <si>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</si>
  <si>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</si>
  <si>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</si>
  <si>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</si>
  <si>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</si>
  <si>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</si>
  <si>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</si>
  <si>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</si>
  <si>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</si>
  <si>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</si>
  <si>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</si>
  <si>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</si>
  <si>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</si>
  <si>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</si>
  <si>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</si>
  <si>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</si>
  <si>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</si>
  <si>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</si>
  <si>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</si>
  <si>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</si>
  <si>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</si>
  <si>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</si>
  <si>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</si>
  <si>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</si>
  <si>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</si>
  <si>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</si>
  <si>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</si>
  <si>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</si>
  <si>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</si>
  <si>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</si>
  <si>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</si>
  <si>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</si>
  <si>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</si>
  <si>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</si>
  <si>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</si>
  <si>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</si>
  <si>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</si>
  <si>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</si>
  <si>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</si>
  <si>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</si>
  <si>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</si>
  <si>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</si>
  <si>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</si>
  <si>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</si>
  <si>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</si>
  <si>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</si>
  <si>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</si>
  <si>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</si>
  <si>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</si>
  <si>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</si>
  <si>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</si>
  <si>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</si>
  <si>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</si>
  <si>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</si>
  <si>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</si>
  <si>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</si>
  <si>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</si>
  <si>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</si>
  <si>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</si>
  <si>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</si>
  <si>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</si>
  <si>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</si>
  <si>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</si>
  <si>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</si>
  <si>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</si>
  <si>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</si>
  <si>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</si>
  <si>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</si>
  <si>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</si>
  <si>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</si>
  <si>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</si>
  <si>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</si>
  <si>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</si>
  <si>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</si>
  <si>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</si>
  <si>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</si>
  <si>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</si>
  <si>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</si>
  <si>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</si>
  <si>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</si>
  <si>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</si>
  <si>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</si>
  <si>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</si>
  <si>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</si>
  <si>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</si>
  <si>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</si>
  <si>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</si>
  <si>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</si>
  <si>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</si>
  <si>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</si>
  <si>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</si>
  <si>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</si>
  <si>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</si>
  <si>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</si>
  <si>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</si>
  <si>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</si>
  <si>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</si>
  <si>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</si>
  <si>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</si>
  <si>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</si>
  <si>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</si>
  <si>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</si>
  <si>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</si>
  <si>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</si>
  <si>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</si>
  <si>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</si>
  <si>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</si>
  <si>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</si>
  <si>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</si>
  <si>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</si>
  <si>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</si>
  <si>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</si>
  <si>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</si>
  <si>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</si>
  <si>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</si>
  <si>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</si>
  <si>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</si>
  <si>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</si>
  <si>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</si>
  <si>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</si>
  <si>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</si>
  <si>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</si>
  <si>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</si>
  <si>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</si>
  <si>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</si>
  <si>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</si>
  <si>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</si>
  <si>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</si>
  <si>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</si>
  <si>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</si>
  <si>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</si>
  <si>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</si>
  <si>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</si>
  <si>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</si>
  <si>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</si>
  <si>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</si>
  <si>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</si>
  <si>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</si>
  <si>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</si>
  <si>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</si>
  <si>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</si>
  <si>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</si>
  <si>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</si>
  <si>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</si>
  <si>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</si>
  <si>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</si>
  <si>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</si>
  <si>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</si>
  <si>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</si>
  <si>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</si>
  <si>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</si>
  <si>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</si>
  <si>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</si>
  <si>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</si>
  <si>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</si>
  <si>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</si>
  <si>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</si>
  <si>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</si>
  <si>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</si>
  <si>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</si>
  <si>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</si>
  <si>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</si>
  <si>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</si>
  <si>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</si>
  <si>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</si>
  <si>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</si>
  <si>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</si>
  <si>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</si>
  <si>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</si>
  <si>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</si>
  <si>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</si>
  <si>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</si>
  <si>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</si>
  <si>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</si>
  <si>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</si>
  <si>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</si>
  <si>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</si>
  <si>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</si>
  <si>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</si>
  <si>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</si>
  <si>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</si>
  <si>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</si>
  <si>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</si>
  <si>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</si>
  <si>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</si>
  <si>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</si>
  <si>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</si>
  <si>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</si>
  <si>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</si>
  <si>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</si>
  <si>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</si>
  <si>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</si>
  <si>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</si>
  <si>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</si>
  <si>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</si>
  <si>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</si>
  <si>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</si>
  <si>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</si>
  <si>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</si>
  <si>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</si>
  <si>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</si>
  <si>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</si>
  <si>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</si>
  <si>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</si>
  <si>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</si>
  <si>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</si>
  <si>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</si>
  <si>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</si>
  <si>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</si>
  <si>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</si>
  <si>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</si>
  <si>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</si>
  <si>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</si>
  <si>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</si>
  <si>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</si>
  <si>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</si>
  <si>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</si>
  <si>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</si>
  <si>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</si>
  <si>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</si>
  <si>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</si>
  <si>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</si>
  <si>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</si>
  <si>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</si>
  <si>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</si>
  <si>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</si>
  <si>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</si>
  <si>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</si>
  <si>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</si>
  <si>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</si>
  <si>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</si>
  <si>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</si>
  <si>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</si>
  <si>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</si>
  <si>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</si>
  <si>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</si>
  <si>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</si>
  <si>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</si>
  <si>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</si>
  <si>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</si>
  <si>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</si>
  <si>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</si>
  <si>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</si>
  <si>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</si>
  <si>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</si>
  <si>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</si>
  <si>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</si>
  <si>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</si>
  <si>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</si>
  <si>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</si>
  <si>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</si>
  <si>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</si>
  <si>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</si>
  <si>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</si>
  <si>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</si>
  <si>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</si>
  <si>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</si>
  <si>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</si>
  <si>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</si>
  <si>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</si>
  <si>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</si>
  <si>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</si>
  <si>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</si>
  <si>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</si>
  <si>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</si>
  <si>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</si>
  <si>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</si>
  <si>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</si>
  <si>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</si>
  <si>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</si>
  <si>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</si>
  <si>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</si>
  <si>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</si>
  <si>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</si>
  <si>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</si>
  <si>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</si>
  <si>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</si>
  <si>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</si>
  <si>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</si>
  <si>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</si>
  <si>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</si>
  <si>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</si>
  <si>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</si>
  <si>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</si>
  <si>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</si>
  <si>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</si>
  <si>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</si>
  <si>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</si>
  <si>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</si>
  <si>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</si>
  <si>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</si>
  <si>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</si>
  <si>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</si>
  <si>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</si>
  <si>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</si>
  <si>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</si>
  <si>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</si>
  <si>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</si>
  <si>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</si>
  <si>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</si>
  <si>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</si>
  <si>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</si>
  <si>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</si>
  <si>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</si>
  <si>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</si>
  <si>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</si>
  <si>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</si>
  <si>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</si>
  <si>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</si>
  <si>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</si>
  <si>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</si>
  <si>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</si>
  <si>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</si>
  <si>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</si>
  <si>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</si>
  <si>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</si>
  <si>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</si>
  <si>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</si>
  <si>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</si>
  <si>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</si>
  <si>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</si>
  <si>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</si>
  <si>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</si>
  <si>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</si>
  <si>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</si>
  <si>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</si>
  <si>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</si>
  <si>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</si>
  <si>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</si>
  <si>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</si>
  <si>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</si>
  <si>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</si>
  <si>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</si>
  <si>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</si>
  <si>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</si>
  <si>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</si>
  <si>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</si>
  <si>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</si>
  <si>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</si>
  <si>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</si>
  <si>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</si>
  <si>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</si>
  <si>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</si>
  <si>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</si>
  <si>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</si>
  <si>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</si>
  <si>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</si>
  <si>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</si>
  <si>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</si>
  <si>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</si>
  <si>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</si>
  <si>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</si>
  <si>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</si>
  <si>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</si>
  <si>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</si>
  <si>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</si>
  <si>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</si>
  <si>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</si>
  <si>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</si>
  <si>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</si>
  <si>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</si>
  <si>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</si>
  <si>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</si>
  <si>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</si>
  <si>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</si>
  <si>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</si>
  <si>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</si>
  <si>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</si>
  <si>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</si>
  <si>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</si>
  <si>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</si>
  <si>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</si>
  <si>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</si>
  <si>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</si>
  <si>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</si>
  <si>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</si>
  <si>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</si>
  <si>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</si>
  <si>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</si>
  <si>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</si>
  <si>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</si>
  <si>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</si>
  <si>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</si>
  <si>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</si>
  <si>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</si>
  <si>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</si>
  <si>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</si>
  <si>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</si>
  <si>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</si>
  <si>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</si>
  <si>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</si>
  <si>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</si>
  <si>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</si>
  <si>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</si>
  <si>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</si>
  <si>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</si>
  <si>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</si>
  <si>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</si>
  <si>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</si>
  <si>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</si>
  <si>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</si>
  <si>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</si>
  <si>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</si>
  <si>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</si>
  <si>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</si>
  <si>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</si>
  <si>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</si>
  <si>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</si>
  <si>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</si>
  <si>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</si>
  <si>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</si>
  <si>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</si>
  <si>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</si>
  <si>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</si>
  <si>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</si>
  <si>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</si>
  <si>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</si>
  <si>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</si>
  <si>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</si>
  <si>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</si>
  <si>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</si>
  <si>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</si>
  <si>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</si>
  <si>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</si>
  <si>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</si>
  <si>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</si>
  <si>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</si>
  <si>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</si>
  <si>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</si>
  <si>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</si>
  <si>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</si>
  <si>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</si>
  <si>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</si>
  <si>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</si>
  <si>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</si>
  <si>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</si>
  <si>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</si>
  <si>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</si>
  <si>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</si>
  <si>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</si>
  <si>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</si>
  <si>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</si>
  <si>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</si>
  <si>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</si>
  <si>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</si>
  <si>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</si>
  <si>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</si>
  <si>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</si>
  <si>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</si>
  <si>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</si>
  <si>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</si>
  <si>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</si>
  <si>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</si>
  <si>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</si>
  <si>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</si>
  <si>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</si>
  <si>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</si>
  <si>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</si>
  <si>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</si>
  <si>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</si>
  <si>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</si>
  <si>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</si>
  <si>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</si>
  <si>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</si>
  <si>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</si>
  <si>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</si>
  <si>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</si>
  <si>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</si>
  <si>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</si>
  <si>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</si>
  <si>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</si>
  <si>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</si>
  <si>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</si>
  <si>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</si>
  <si>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</si>
  <si>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</si>
  <si>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</si>
  <si>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</si>
  <si>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</si>
  <si>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</si>
  <si>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</si>
  <si>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</si>
  <si>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</si>
  <si>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</si>
  <si>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</si>
  <si>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</si>
  <si>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</si>
  <si>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</si>
  <si>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</si>
  <si>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</si>
  <si>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</si>
  <si>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</si>
  <si>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</si>
  <si>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</si>
  <si>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</si>
  <si>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</si>
  <si>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</si>
  <si>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</si>
  <si>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</si>
  <si>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</si>
  <si>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</si>
  <si>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</si>
  <si>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</si>
  <si>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</si>
  <si>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</si>
  <si>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</si>
  <si>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</si>
  <si>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</si>
  <si>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</si>
  <si>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</si>
  <si>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</si>
  <si>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</si>
  <si>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</si>
  <si>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</si>
  <si>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</si>
  <si>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</si>
  <si>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</si>
  <si>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</si>
  <si>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</si>
  <si>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</si>
  <si>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</si>
  <si>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</si>
  <si>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</si>
  <si>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</si>
  <si>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</si>
  <si>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</si>
  <si>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</si>
  <si>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</si>
  <si>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</si>
  <si>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</si>
  <si>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</si>
  <si>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</si>
  <si>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</si>
  <si>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</si>
  <si>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</si>
  <si>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</si>
  <si>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</si>
  <si>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</si>
  <si>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</si>
  <si>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</si>
  <si>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</si>
  <si>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</si>
  <si>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</si>
  <si>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</si>
  <si>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</si>
  <si>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</si>
  <si>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</si>
  <si>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</si>
  <si>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</si>
  <si>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</si>
  <si>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</si>
  <si>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</si>
  <si>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</si>
  <si>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</si>
  <si>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</si>
  <si>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</si>
  <si>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</si>
  <si>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</si>
  <si>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</si>
  <si>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</si>
  <si>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</si>
  <si>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</si>
  <si>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</si>
  <si>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</si>
  <si>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</si>
  <si>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</si>
  <si>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</si>
  <si>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</si>
  <si>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</si>
  <si>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</si>
  <si>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</si>
  <si>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</si>
  <si>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</si>
  <si>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</si>
  <si>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</si>
  <si>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</si>
  <si>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</si>
  <si>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</si>
  <si>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</si>
  <si>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</si>
  <si>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</si>
  <si>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</si>
  <si>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</si>
  <si>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</si>
  <si>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</si>
  <si>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</si>
  <si>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</si>
  <si>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</si>
  <si>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</si>
  <si>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</si>
  <si>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</si>
  <si>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</si>
  <si>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</si>
  <si>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</si>
  <si>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</si>
  <si>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</si>
  <si>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</si>
  <si>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</si>
  <si>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</si>
  <si>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</si>
  <si>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</si>
  <si>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</si>
  <si>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</si>
  <si>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</si>
  <si>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</si>
  <si>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</si>
  <si>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</si>
  <si>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</si>
  <si>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</si>
  <si>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</si>
  <si>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</si>
  <si>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</si>
  <si>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</si>
  <si>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</si>
  <si>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</si>
  <si>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</si>
  <si>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</si>
  <si>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</si>
  <si>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</si>
  <si>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</si>
  <si>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</si>
  <si>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</si>
  <si>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</si>
  <si>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</si>
  <si>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</si>
  <si>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</si>
  <si>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</si>
  <si>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</si>
  <si>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</si>
  <si>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</si>
  <si>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</si>
  <si>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</si>
  <si>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</si>
  <si>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</si>
  <si>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</si>
  <si>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</si>
  <si>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</si>
  <si>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</si>
  <si>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</si>
  <si>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</si>
  <si>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</si>
  <si>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</si>
  <si>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</si>
  <si>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</si>
  <si>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</si>
  <si>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</si>
  <si>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</si>
  <si>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</si>
  <si>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</si>
  <si>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</si>
  <si>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</si>
  <si>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</si>
  <si>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</si>
  <si>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</si>
  <si>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</si>
  <si>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</si>
  <si>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</si>
  <si>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</si>
  <si>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</si>
  <si>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</si>
  <si>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</si>
  <si>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</si>
  <si>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</si>
  <si>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</si>
  <si>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</si>
  <si>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</si>
  <si>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</si>
  <si>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</si>
  <si>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</si>
  <si>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</si>
  <si>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</si>
  <si>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</si>
  <si>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</si>
  <si>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</si>
  <si>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</si>
  <si>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</si>
  <si>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</si>
  <si>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</si>
  <si>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</si>
  <si>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</si>
  <si>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</si>
  <si>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</si>
  <si>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</si>
  <si>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</si>
  <si>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</si>
  <si>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</si>
  <si>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</si>
  <si>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</si>
  <si>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</si>
  <si>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</si>
  <si>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</si>
  <si>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</si>
  <si>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</si>
  <si>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</si>
  <si>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</si>
  <si>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</si>
  <si>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</si>
  <si>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</si>
  <si>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</si>
  <si>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</si>
  <si>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</si>
  <si>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</si>
  <si>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</si>
  <si>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</si>
  <si>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</si>
  <si>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</si>
  <si>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</si>
  <si>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</si>
  <si>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</si>
  <si>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</si>
  <si>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</si>
  <si>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</si>
  <si>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</si>
  <si>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</si>
  <si>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</si>
  <si>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</si>
  <si>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</si>
  <si>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</si>
  <si>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</si>
  <si>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</si>
  <si>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</si>
  <si>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</si>
  <si>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</si>
  <si>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</si>
  <si>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</si>
  <si>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</si>
  <si>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</si>
  <si>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</si>
  <si>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</si>
  <si>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</si>
  <si>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</si>
  <si>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</si>
  <si>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</si>
  <si>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</si>
  <si>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</si>
  <si>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</si>
  <si>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</si>
  <si>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</si>
  <si>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</si>
  <si>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</si>
  <si>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</si>
  <si>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</si>
  <si>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</si>
  <si>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</si>
  <si>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</si>
  <si>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</si>
  <si>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</si>
  <si>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</si>
  <si>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</si>
  <si>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</si>
  <si>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</si>
  <si>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</si>
  <si>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</si>
  <si>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</si>
  <si>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</si>
  <si>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</si>
  <si>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</si>
  <si>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</si>
  <si>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</si>
  <si>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</si>
  <si>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</si>
  <si>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</si>
  <si>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</si>
  <si>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</si>
  <si>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</si>
  <si>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</si>
  <si>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</si>
  <si>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</si>
  <si>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</si>
  <si>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</si>
  <si>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</si>
  <si>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</si>
  <si>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</si>
  <si>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</si>
  <si>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</si>
  <si>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</si>
  <si>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</si>
  <si>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</si>
  <si>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</si>
  <si>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</si>
  <si>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</si>
  <si>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</si>
  <si>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</si>
  <si>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</si>
  <si>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</si>
  <si>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</si>
  <si>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</si>
  <si>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</si>
  <si>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</si>
  <si>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</si>
  <si>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</si>
  <si>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</si>
  <si>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</si>
  <si>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</si>
  <si>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</si>
  <si>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</si>
  <si>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</si>
  <si>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</si>
  <si>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</si>
  <si>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</si>
  <si>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</si>
  <si>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</si>
  <si>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</si>
  <si>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</si>
  <si>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</si>
  <si>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</si>
  <si>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</si>
  <si>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</si>
  <si>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</si>
  <si>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</si>
  <si>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</si>
  <si>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</si>
  <si>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</si>
  <si>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</si>
  <si>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</si>
  <si>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</si>
  <si>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</si>
  <si>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</si>
  <si>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</si>
  <si>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</si>
  <si>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</si>
  <si>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</si>
  <si>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</si>
  <si>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</si>
  <si>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</si>
  <si>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</si>
  <si>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</si>
  <si>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</si>
  <si>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</si>
  <si>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</si>
  <si>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</si>
  <si>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</si>
  <si>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</si>
  <si>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</si>
  <si>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</si>
  <si>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</si>
  <si>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</si>
  <si>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</si>
  <si>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</si>
  <si>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</si>
  <si>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</si>
  <si>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</si>
  <si>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</si>
  <si>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</si>
  <si>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</si>
  <si>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</si>
  <si>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</si>
  <si>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</si>
  <si>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</si>
  <si>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</si>
  <si>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</si>
  <si>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</si>
  <si>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</si>
  <si>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</si>
  <si>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</si>
  <si>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</si>
  <si>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</si>
  <si>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</si>
  <si>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</si>
  <si>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</si>
  <si>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</si>
  <si>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</si>
  <si>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</si>
  <si>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</si>
  <si>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</si>
  <si>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</si>
  <si>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</si>
  <si>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</si>
  <si>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</si>
  <si>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</si>
  <si>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</si>
  <si>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</si>
  <si>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</si>
  <si>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</si>
  <si>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</si>
  <si>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</si>
  <si>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</si>
  <si>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</si>
  <si>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</si>
  <si>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</si>
  <si>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</si>
  <si>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</si>
  <si>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</si>
  <si>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</si>
  <si>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</si>
  <si>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</si>
  <si>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</si>
  <si>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</si>
  <si>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</si>
  <si>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</si>
  <si>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</si>
  <si>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</si>
  <si>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</si>
  <si>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</si>
  <si>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</si>
  <si>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</si>
  <si>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</si>
  <si>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</si>
  <si>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</si>
  <si>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</si>
  <si>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</si>
  <si>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</si>
  <si>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</si>
  <si>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</si>
  <si>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</si>
  <si>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</si>
  <si>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</si>
  <si>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</si>
  <si>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</si>
  <si>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</si>
  <si>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</si>
  <si>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</si>
  <si>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</si>
  <si>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</si>
  <si>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</si>
  <si>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</si>
  <si>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</si>
  <si>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</si>
  <si>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</si>
  <si>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</si>
  <si>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</si>
  <si>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</si>
  <si>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</si>
  <si>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</si>
  <si>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</si>
  <si>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</si>
  <si>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</si>
  <si>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</si>
  <si>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</si>
  <si>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</si>
  <si>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</si>
  <si>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</si>
  <si>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</si>
  <si>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</si>
  <si>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</si>
  <si>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</si>
  <si>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</si>
  <si>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</si>
  <si>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</si>
  <si>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</si>
  <si>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</si>
  <si>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</si>
  <si>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</si>
  <si>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</si>
  <si>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</si>
  <si>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</si>
  <si>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</si>
  <si>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</si>
  <si>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</si>
  <si>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</si>
  <si>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</si>
  <si>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</si>
  <si>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</si>
  <si>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</si>
  <si>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</si>
  <si>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</si>
  <si>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</si>
  <si>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</si>
  <si>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</si>
  <si>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</si>
  <si>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</si>
  <si>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</si>
  <si>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</si>
  <si>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</si>
  <si>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</si>
  <si>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</si>
  <si>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</si>
  <si>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</si>
  <si>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</si>
  <si>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</si>
  <si>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</si>
  <si>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</si>
  <si>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</si>
  <si>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</si>
  <si>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</si>
  <si>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</si>
  <si>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</si>
  <si>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</si>
  <si>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</si>
  <si>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</si>
  <si>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</si>
  <si>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</si>
  <si>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</si>
  <si>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</si>
  <si>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</si>
  <si>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</si>
  <si>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</si>
  <si>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</si>
  <si>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</si>
  <si>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</si>
  <si>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</si>
  <si>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</si>
  <si>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</si>
  <si>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</si>
  <si>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</si>
  <si>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</si>
  <si>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</si>
  <si>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</si>
  <si>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</si>
  <si>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</si>
  <si>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</si>
  <si>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</si>
  <si>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</si>
  <si>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</si>
  <si>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</si>
  <si>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</si>
  <si>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</si>
  <si>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</si>
  <si>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</si>
  <si>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</si>
  <si>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</si>
  <si>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</si>
  <si>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</si>
  <si>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</si>
  <si>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</si>
  <si>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</si>
  <si>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</si>
  <si>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</si>
  <si>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</si>
  <si>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</si>
  <si>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</si>
  <si>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</si>
  <si>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</si>
  <si>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</si>
  <si>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</si>
  <si>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</si>
  <si>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</si>
  <si>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</si>
  <si>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</si>
  <si>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</si>
  <si>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</si>
  <si>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</si>
  <si>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</si>
  <si>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</si>
  <si>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</si>
  <si>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</si>
  <si>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</si>
  <si>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</si>
  <si>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</si>
  <si>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</si>
  <si>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</si>
  <si>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</si>
  <si>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</si>
  <si>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</si>
  <si>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</si>
  <si>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</si>
  <si>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</si>
  <si>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</si>
  <si>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</si>
  <si>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</si>
  <si>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</si>
  <si>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</si>
  <si>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</si>
  <si>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</si>
  <si>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</si>
  <si>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</si>
  <si>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</si>
  <si>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</si>
  <si>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</si>
  <si>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</si>
  <si>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</si>
  <si>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</si>
  <si>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</si>
  <si>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</si>
  <si>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</si>
  <si>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</si>
  <si>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</si>
  <si>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</si>
  <si>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</si>
  <si>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</si>
  <si>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</si>
  <si>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</si>
  <si>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</si>
  <si>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</si>
  <si>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</si>
  <si>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</si>
  <si>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</si>
  <si>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</si>
  <si>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</si>
  <si>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</si>
  <si>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</si>
  <si>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</si>
  <si>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</si>
  <si>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</si>
  <si>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</si>
  <si>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</si>
  <si>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</si>
  <si>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</si>
  <si>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</si>
  <si>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</si>
  <si>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</si>
  <si>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</si>
  <si>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</si>
  <si>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</si>
  <si>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</si>
  <si>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</si>
  <si>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</si>
  <si>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</si>
  <si>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</si>
  <si>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</si>
  <si>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</si>
  <si>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</si>
  <si>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</si>
  <si>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</si>
  <si>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</si>
  <si>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</si>
  <si>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</si>
  <si>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</si>
  <si>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</si>
  <si>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</si>
  <si>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</si>
  <si>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</si>
  <si>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</si>
  <si>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</si>
  <si>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</si>
  <si>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</si>
  <si>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</si>
  <si>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</si>
  <si>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</si>
  <si>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</si>
  <si>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</si>
  <si>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</si>
  <si>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</si>
  <si>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</si>
  <si>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</si>
  <si>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</si>
  <si>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</si>
  <si>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</si>
  <si>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</si>
  <si>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</si>
  <si>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</si>
  <si>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</si>
  <si>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</si>
  <si>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</si>
  <si>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</si>
  <si>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</si>
  <si>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</si>
  <si>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</si>
  <si>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</si>
  <si>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</si>
  <si>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</si>
  <si>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</si>
  <si>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</si>
  <si>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</si>
  <si>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</si>
  <si>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</si>
  <si>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</si>
  <si>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</si>
  <si>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</si>
  <si>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</si>
  <si>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</si>
  <si>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</si>
  <si>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</si>
  <si>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</si>
  <si>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</si>
  <si>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</si>
  <si>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</si>
  <si>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</si>
  <si>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</si>
  <si>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</si>
  <si>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</si>
  <si>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</si>
  <si>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</si>
  <si>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</si>
  <si>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</si>
  <si>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</si>
  <si>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</si>
  <si>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</si>
  <si>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</si>
  <si>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</si>
  <si>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</si>
  <si>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</si>
  <si>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</si>
  <si>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</si>
  <si>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</si>
  <si>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</si>
  <si>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</si>
  <si>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</si>
  <si>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</si>
  <si>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</si>
  <si>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</si>
  <si>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</si>
  <si>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</si>
  <si>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</si>
  <si>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</si>
  <si>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</si>
  <si>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</si>
  <si>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</si>
  <si>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</si>
  <si>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</si>
  <si>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</si>
  <si>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</si>
  <si>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</si>
  <si>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</si>
  <si>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</si>
  <si>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</si>
  <si>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</si>
  <si>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</si>
  <si>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</si>
  <si>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</si>
  <si>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</si>
  <si>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</si>
  <si>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</si>
  <si>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</si>
  <si>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</si>
  <si>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</si>
  <si>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</si>
  <si>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</si>
  <si>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</si>
  <si>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</si>
  <si>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</si>
  <si>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</si>
  <si>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</si>
  <si>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</si>
  <si>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</si>
  <si>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</si>
  <si>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</si>
  <si>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</si>
  <si>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</si>
  <si>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</si>
  <si>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</si>
  <si>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</si>
  <si>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</si>
  <si>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</si>
  <si>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</si>
  <si>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</si>
  <si>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</si>
  <si>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</si>
  <si>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</si>
  <si>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</si>
  <si>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</si>
  <si>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</si>
  <si>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</si>
  <si>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</si>
  <si>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</si>
  <si>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</si>
  <si>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</si>
  <si>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</si>
  <si>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</si>
  <si>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</si>
  <si>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</si>
  <si>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</si>
  <si>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</si>
  <si>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</si>
  <si>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</si>
  <si>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</si>
  <si>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</si>
  <si>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</si>
  <si>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</si>
  <si>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</si>
  <si>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</si>
  <si>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</si>
  <si>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</si>
  <si>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</si>
  <si>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</si>
  <si>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</si>
  <si>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</si>
  <si>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</si>
  <si>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</si>
  <si>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</si>
  <si>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</si>
  <si>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</si>
  <si>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</si>
  <si>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</si>
  <si>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</si>
  <si>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</si>
  <si>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</si>
  <si>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</si>
  <si>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</si>
  <si>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</si>
  <si>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</si>
  <si>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</si>
  <si>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</si>
  <si>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</si>
  <si>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</si>
  <si>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</si>
  <si>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</si>
  <si>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</si>
  <si>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</si>
  <si>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</si>
  <si>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</si>
  <si>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</si>
  <si>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</si>
  <si>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</si>
  <si>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</si>
  <si>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</si>
  <si>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</si>
  <si>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</si>
  <si>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</si>
  <si>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</si>
  <si>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</si>
  <si>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</si>
  <si>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</si>
  <si>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</si>
  <si>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</si>
  <si>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</si>
  <si>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</si>
  <si>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</si>
  <si>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</si>
  <si>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</si>
  <si>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</si>
  <si>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</si>
  <si>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</si>
  <si>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</si>
  <si>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</si>
  <si>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</si>
  <si>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</si>
  <si>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</si>
  <si>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</si>
  <si>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</si>
  <si>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</si>
  <si>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</si>
  <si>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</si>
  <si>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</si>
  <si>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</si>
  <si>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</si>
  <si>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</si>
  <si>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</si>
  <si>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</si>
  <si>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</si>
  <si>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</si>
  <si>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</si>
  <si>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</si>
  <si>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</si>
  <si>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</si>
  <si>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</si>
  <si>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</si>
  <si>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</si>
  <si>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</si>
  <si>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</si>
  <si>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</si>
  <si>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</si>
  <si>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</si>
  <si>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</si>
  <si>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</si>
  <si>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</si>
  <si>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</si>
  <si>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</si>
  <si>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</si>
  <si>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</si>
  <si>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</si>
  <si>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</si>
  <si>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</si>
  <si>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</si>
  <si>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</si>
  <si>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</si>
  <si>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</si>
  <si>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</si>
  <si>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</si>
  <si>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</si>
  <si>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</si>
  <si>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</si>
  <si>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</si>
  <si>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</si>
  <si>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</si>
  <si>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</si>
  <si>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</si>
  <si>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</si>
  <si>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</si>
  <si>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</si>
  <si>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</si>
  <si>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</si>
  <si>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</si>
  <si>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</si>
  <si>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</si>
  <si>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</si>
  <si>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</si>
  <si>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</si>
  <si>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</si>
  <si>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</si>
  <si>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</si>
  <si>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</si>
  <si>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</si>
  <si>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</si>
  <si>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</si>
  <si>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</si>
  <si>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</si>
  <si>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</si>
  <si>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</si>
  <si>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</si>
  <si>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</si>
  <si>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</si>
  <si>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</si>
  <si>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</si>
  <si>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</si>
  <si>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</si>
  <si>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</si>
  <si>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</si>
  <si>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</si>
  <si>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</si>
  <si>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</si>
  <si>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</si>
  <si>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</si>
  <si>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</si>
  <si>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</si>
  <si>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</si>
  <si>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</si>
  <si>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</si>
  <si>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</si>
  <si>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</si>
  <si>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</si>
  <si>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</si>
  <si>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</si>
  <si>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</si>
  <si>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</si>
  <si>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</si>
  <si>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</si>
  <si>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</si>
  <si>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</si>
  <si>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</si>
  <si>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</si>
  <si>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</si>
  <si>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</si>
  <si>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</si>
  <si>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</si>
  <si>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</si>
  <si>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</si>
  <si>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</si>
  <si>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</si>
  <si>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</si>
  <si>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</si>
  <si>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</si>
  <si>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</si>
  <si>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</si>
  <si>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</si>
  <si>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</si>
  <si>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</si>
  <si>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</si>
  <si>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</si>
  <si>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</si>
  <si>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</si>
  <si>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</si>
  <si>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</si>
  <si>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</si>
  <si>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</si>
  <si>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</si>
  <si>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</si>
  <si>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</si>
  <si>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</si>
  <si>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</si>
  <si>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</si>
  <si>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</si>
  <si>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</si>
  <si>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</si>
  <si>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</si>
  <si>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</si>
  <si>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</si>
  <si>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</si>
  <si>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</si>
  <si>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</si>
  <si>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</si>
  <si>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</si>
  <si>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</si>
  <si>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</si>
  <si>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</si>
  <si>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</si>
  <si>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</si>
  <si>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</si>
  <si>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</si>
  <si>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</si>
  <si>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</si>
  <si>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</si>
  <si>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</si>
  <si>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</si>
  <si>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</si>
  <si>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</si>
  <si>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</si>
  <si>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</si>
  <si>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</si>
  <si>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</si>
  <si>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</si>
  <si>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</si>
  <si>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</si>
  <si>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</si>
  <si>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</si>
  <si>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</si>
  <si>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</si>
  <si>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</si>
  <si>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</si>
  <si>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</si>
  <si>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</si>
  <si>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</si>
  <si>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</si>
  <si>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</si>
  <si>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</si>
  <si>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</si>
  <si>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</si>
  <si>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</si>
  <si>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</si>
  <si>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</si>
  <si>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</si>
  <si>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</si>
  <si>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</si>
  <si>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</si>
  <si>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</si>
  <si>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</si>
  <si>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</si>
  <si>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</si>
  <si>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</si>
  <si>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</si>
  <si>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</si>
  <si>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</si>
  <si>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</si>
  <si>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</si>
  <si>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</si>
  <si>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</si>
  <si>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</si>
  <si>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</si>
  <si>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</si>
  <si>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</si>
  <si>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</si>
  <si>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</si>
  <si>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</si>
  <si>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</si>
  <si>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</si>
  <si>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</si>
  <si>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</si>
  <si>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</si>
  <si>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</si>
  <si>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</si>
  <si>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</si>
  <si>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</si>
  <si>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</si>
  <si>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</si>
  <si>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</si>
  <si>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</si>
  <si>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</si>
  <si>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</si>
  <si>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</si>
  <si>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</si>
  <si>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</si>
  <si>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</si>
  <si>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</si>
  <si>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</si>
  <si>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</si>
  <si>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</si>
  <si>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</si>
  <si>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</si>
  <si>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</si>
  <si>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</si>
  <si>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</si>
  <si>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</si>
  <si>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</si>
  <si>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</si>
  <si>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</si>
  <si>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</si>
  <si>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</si>
  <si>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</si>
  <si>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</si>
  <si>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</si>
  <si>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</si>
  <si>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</si>
  <si>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</si>
  <si>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</si>
  <si>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</si>
  <si>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</si>
  <si>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</si>
  <si>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</si>
  <si>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</si>
  <si>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</si>
  <si>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</si>
  <si>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</si>
  <si>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</si>
  <si>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</si>
  <si>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</si>
  <si>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</si>
  <si>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</si>
  <si>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</si>
  <si>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</si>
  <si>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</si>
  <si>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</si>
  <si>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</si>
  <si>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</si>
  <si>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</si>
  <si>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</si>
  <si>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</si>
  <si>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</si>
  <si>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</si>
  <si>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</si>
  <si>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</si>
  <si>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</si>
  <si>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</si>
  <si>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</si>
  <si>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</si>
  <si>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</si>
  <si>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</si>
  <si>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</si>
  <si>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</si>
  <si>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</si>
  <si>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</si>
  <si>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</si>
  <si>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</si>
  <si>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</si>
  <si>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</si>
  <si>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</si>
  <si>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</si>
  <si>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</si>
  <si>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</si>
  <si>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</si>
  <si>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</si>
  <si>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</si>
  <si>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</si>
  <si>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</si>
  <si>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</si>
  <si>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</si>
  <si>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</si>
  <si>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</si>
  <si>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</si>
  <si>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</si>
  <si>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</si>
  <si>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</si>
  <si>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</si>
  <si>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</si>
  <si>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</si>
  <si>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</si>
  <si>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</si>
  <si>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</si>
  <si>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</si>
  <si>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</si>
  <si>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</si>
  <si>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</si>
  <si>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</si>
  <si>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</si>
  <si>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</si>
  <si>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</si>
  <si>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</si>
  <si>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</si>
  <si>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</si>
  <si>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</si>
  <si>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</si>
  <si>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</si>
  <si>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</si>
  <si>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</si>
  <si>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</si>
  <si>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</si>
  <si>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</si>
  <si>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</si>
  <si>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</si>
  <si>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</si>
  <si>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</si>
  <si>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</si>
  <si>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</si>
  <si>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</si>
  <si>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</si>
  <si>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</si>
  <si>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</si>
  <si>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</si>
  <si>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</si>
  <si>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</si>
  <si>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</si>
  <si>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</si>
  <si>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</si>
  <si>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</si>
  <si>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</si>
  <si>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</si>
  <si>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</si>
  <si>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</si>
  <si>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</si>
  <si>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</si>
  <si>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</si>
  <si>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</si>
  <si>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</si>
  <si>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</si>
  <si>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</si>
  <si>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</si>
  <si>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</si>
  <si>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</si>
  <si>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</si>
  <si>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</si>
  <si>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</si>
  <si>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</si>
  <si>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</si>
  <si>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</si>
  <si>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</si>
  <si>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</si>
  <si>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</si>
  <si>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</si>
  <si>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</si>
  <si>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</si>
  <si>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</si>
  <si>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</si>
  <si>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</si>
  <si>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</si>
  <si>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</si>
  <si>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</si>
  <si>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</si>
  <si>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</si>
  <si>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</si>
  <si>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</si>
  <si>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</si>
  <si>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</si>
  <si>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</si>
  <si>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</si>
  <si>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</si>
  <si>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</si>
  <si>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</si>
  <si>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</si>
  <si>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</si>
  <si>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</si>
  <si>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</si>
  <si>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</si>
  <si>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</si>
  <si>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</si>
  <si>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</si>
  <si>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</si>
  <si>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</si>
  <si>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</si>
  <si>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</si>
  <si>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</si>
  <si>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</si>
  <si>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</si>
  <si>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</si>
  <si>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</si>
  <si>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</si>
  <si>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</si>
  <si>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</si>
  <si>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</si>
  <si>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</si>
  <si>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</si>
  <si>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</si>
  <si>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</si>
  <si>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</si>
  <si>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</si>
  <si>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</si>
  <si>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</si>
  <si>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</si>
  <si>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</si>
  <si>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</si>
  <si>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</si>
  <si>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</si>
  <si>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</si>
  <si>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</si>
  <si>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</si>
  <si>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</si>
  <si>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</si>
  <si>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</si>
  <si>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</si>
  <si>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</si>
  <si>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</si>
  <si>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</si>
  <si>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</si>
  <si>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</si>
  <si>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</si>
  <si>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</si>
  <si>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</si>
  <si>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</si>
  <si>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</si>
  <si>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</si>
  <si>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</si>
  <si>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</si>
  <si>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</si>
  <si>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</si>
  <si>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</si>
  <si>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</si>
  <si>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</si>
  <si>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</si>
  <si>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</si>
  <si>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</si>
  <si>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</si>
  <si>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</si>
  <si>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</si>
  <si>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</si>
  <si>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</si>
  <si>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</si>
  <si>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</si>
  <si>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</si>
  <si>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</si>
  <si>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</si>
  <si>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</si>
  <si>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</si>
  <si>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</si>
  <si>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</si>
  <si>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</si>
  <si>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</si>
  <si>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</si>
  <si>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</si>
  <si>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</si>
  <si>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</si>
  <si>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</si>
  <si>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</si>
  <si>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</si>
  <si>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</si>
  <si>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</si>
  <si>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</si>
  <si>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</si>
  <si>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</si>
  <si>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</si>
  <si>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</si>
  <si>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</si>
  <si>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</si>
  <si>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</si>
  <si>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</si>
  <si>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</si>
  <si>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</si>
  <si>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</si>
  <si>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</si>
  <si>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</si>
  <si>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</si>
  <si>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</si>
  <si>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</si>
  <si>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</si>
  <si>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</si>
  <si>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</si>
  <si>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</si>
  <si>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</si>
  <si>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</si>
  <si>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</si>
  <si>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</si>
  <si>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</si>
  <si>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</si>
  <si>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</si>
  <si>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</si>
  <si>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</si>
  <si>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</si>
  <si>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</si>
  <si>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</si>
  <si>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</si>
  <si>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</si>
  <si>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</si>
  <si>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</si>
  <si>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</si>
  <si>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</si>
  <si>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</si>
  <si>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</si>
  <si>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</si>
  <si>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</si>
  <si>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</si>
  <si>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</si>
  <si>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</si>
  <si>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</si>
  <si>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</si>
  <si>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</si>
  <si>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</si>
  <si>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</si>
  <si>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</si>
  <si>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</si>
  <si>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</si>
  <si>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</si>
  <si>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</si>
  <si>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</si>
  <si>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</si>
  <si>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</si>
  <si>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</si>
  <si>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</si>
  <si>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</si>
  <si>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</si>
  <si>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</si>
  <si>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</si>
  <si>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</si>
  <si>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</si>
  <si>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</si>
  <si>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</si>
  <si>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</si>
  <si>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</si>
  <si>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</si>
  <si>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</si>
  <si>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</si>
  <si>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</si>
  <si>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</si>
  <si>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</si>
  <si>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</si>
  <si>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</si>
  <si>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</si>
  <si>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</si>
  <si>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</si>
  <si>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</si>
  <si>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</si>
  <si>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</si>
  <si>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</si>
  <si>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</si>
  <si>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</si>
  <si>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</si>
  <si>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</si>
  <si>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</si>
  <si>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</si>
  <si>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</si>
  <si>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</si>
  <si>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</si>
  <si>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</si>
  <si>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</si>
  <si>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</si>
  <si>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</si>
  <si>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</si>
  <si>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</si>
  <si>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</si>
  <si>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</si>
  <si>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</si>
  <si>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</si>
  <si>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</si>
  <si>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</si>
  <si>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</si>
  <si>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</si>
  <si>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</si>
  <si>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</si>
  <si>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</si>
  <si>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</si>
  <si>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</si>
  <si>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</si>
  <si>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</si>
  <si>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</si>
  <si>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</si>
  <si>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</si>
  <si>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</si>
  <si>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</si>
  <si>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</si>
  <si>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</si>
  <si>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</si>
  <si>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</si>
  <si>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</si>
  <si>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</si>
  <si>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</si>
  <si>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</si>
  <si>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</si>
  <si>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</si>
  <si>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</si>
  <si>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</si>
  <si>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</si>
  <si>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</si>
  <si>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</si>
  <si>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</si>
  <si>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</si>
  <si>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</si>
  <si>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</si>
  <si>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</si>
  <si>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</si>
  <si>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</si>
  <si>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</si>
  <si>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</si>
  <si>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</si>
  <si>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</si>
  <si>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</si>
  <si>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</si>
  <si>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</si>
  <si>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</si>
  <si>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</si>
  <si>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</si>
  <si>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</si>
  <si>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</si>
  <si>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</si>
  <si>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</si>
  <si>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</si>
  <si>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</si>
  <si>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</si>
  <si>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</si>
  <si>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</si>
  <si>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</si>
  <si>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</si>
  <si>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</si>
  <si>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</si>
  <si>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</si>
  <si>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</si>
  <si>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</si>
  <si>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</si>
  <si>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</si>
  <si>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</si>
  <si>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</si>
  <si>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</si>
  <si>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</si>
  <si>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</si>
  <si>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</si>
  <si>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</si>
  <si>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</si>
  <si>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</si>
  <si>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</si>
  <si>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</si>
  <si>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</si>
  <si>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</si>
  <si>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</si>
  <si>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</si>
  <si>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</si>
  <si>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</si>
  <si>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</si>
  <si>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</si>
  <si>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</si>
  <si>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</si>
  <si>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</si>
  <si>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</si>
  <si>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</si>
  <si>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</si>
  <si>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</si>
  <si>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</si>
  <si>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</si>
  <si>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</si>
  <si>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</si>
  <si>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</si>
  <si>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</si>
  <si>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</si>
  <si>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</si>
  <si>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</si>
  <si>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</si>
  <si>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</si>
  <si>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</si>
  <si>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</si>
  <si>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</si>
  <si>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</si>
  <si>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</si>
  <si>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</si>
  <si>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</si>
  <si>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</si>
  <si>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</si>
  <si>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</si>
  <si>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</si>
  <si>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</si>
  <si>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</si>
  <si>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</si>
  <si>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</si>
  <si>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</si>
  <si>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</si>
  <si>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</si>
  <si>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</si>
  <si>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</si>
  <si>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</si>
  <si>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</si>
  <si>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</si>
  <si>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</si>
  <si>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</si>
  <si>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</si>
  <si>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</si>
  <si>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</si>
  <si>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</si>
  <si>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</si>
  <si>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</si>
  <si>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</si>
  <si>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</si>
  <si>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</si>
  <si>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</si>
  <si>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</si>
  <si>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</si>
  <si>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</si>
  <si>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</si>
  <si>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</si>
  <si>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</si>
  <si>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</si>
  <si>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</si>
  <si>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</si>
  <si>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</si>
  <si>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</si>
  <si>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</si>
  <si>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</si>
  <si>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</si>
  <si>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</si>
  <si>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</si>
  <si>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</si>
  <si>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</si>
  <si>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</si>
  <si>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</si>
  <si>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</si>
  <si>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</si>
  <si>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</si>
  <si>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</si>
  <si>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</si>
  <si>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</si>
  <si>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</si>
  <si>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</si>
  <si>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</si>
  <si>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</si>
  <si>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</si>
  <si>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</si>
  <si>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</si>
  <si>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</si>
  <si>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</si>
  <si>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</si>
  <si>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</si>
  <si>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</si>
  <si>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</si>
  <si>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</si>
  <si>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</si>
  <si>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</si>
  <si>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</si>
  <si>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</si>
  <si>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</si>
  <si>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</si>
  <si>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</si>
  <si>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</si>
  <si>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</si>
  <si>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</si>
  <si>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</si>
  <si>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</si>
  <si>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</si>
  <si>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</si>
  <si>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</si>
  <si>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</si>
  <si>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</si>
  <si>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</si>
  <si>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</si>
  <si>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</si>
  <si>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</si>
  <si>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</si>
  <si>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</si>
  <si>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</si>
  <si>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</si>
  <si>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</si>
  <si>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</si>
  <si>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</si>
  <si>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</si>
  <si>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</si>
  <si>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</si>
  <si>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</si>
  <si>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</si>
  <si>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</si>
  <si>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</si>
  <si>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</si>
  <si>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</si>
  <si>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</si>
  <si>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</si>
  <si>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</si>
  <si>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</si>
  <si>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</si>
  <si>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</si>
  <si>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</si>
  <si>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</si>
  <si>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</si>
  <si>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</si>
  <si>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</si>
  <si>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</si>
  <si>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</si>
  <si>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</si>
  <si>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</si>
  <si>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</si>
  <si>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</si>
  <si>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</si>
  <si>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</si>
  <si>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</si>
  <si>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</si>
  <si>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</si>
  <si>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</si>
  <si>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</si>
  <si>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</si>
  <si>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</si>
  <si>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</si>
  <si>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</si>
  <si>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</si>
  <si>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</si>
  <si>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</si>
  <si>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</si>
  <si>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</si>
  <si>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</si>
  <si>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</si>
  <si>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</si>
  <si>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</si>
  <si>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</si>
  <si>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</si>
  <si>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</si>
  <si>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</si>
  <si>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</si>
  <si>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</si>
  <si>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</si>
  <si>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</si>
  <si>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</si>
  <si>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</si>
  <si>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</si>
  <si>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</si>
  <si>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</si>
  <si>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</si>
  <si>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</si>
  <si>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</si>
  <si>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</si>
  <si>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</si>
  <si>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</si>
  <si>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</si>
  <si>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</si>
  <si>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</si>
  <si>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</si>
  <si>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</si>
  <si>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</si>
  <si>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</si>
  <si>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</si>
  <si>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</si>
  <si>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</si>
  <si>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</si>
  <si>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</si>
  <si>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</si>
  <si>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</si>
  <si>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</si>
  <si>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</si>
  <si>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</si>
  <si>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</si>
  <si>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</si>
  <si>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</si>
  <si>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</si>
  <si>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</si>
  <si>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</si>
  <si>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</si>
  <si>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</si>
  <si>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</si>
  <si>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</si>
  <si>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</si>
  <si>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</si>
  <si>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</si>
  <si>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</si>
  <si>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</si>
  <si>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</si>
  <si>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</si>
  <si>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</si>
  <si>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</si>
  <si>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</si>
  <si>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</si>
  <si>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</si>
  <si>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</si>
  <si>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</si>
  <si>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</si>
  <si>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</si>
  <si>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</si>
  <si>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</si>
  <si>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</si>
  <si>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</si>
  <si>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</si>
  <si>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</si>
  <si>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</si>
  <si>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</si>
  <si>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</si>
  <si>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</si>
  <si>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</si>
  <si>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</si>
  <si>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</si>
  <si>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</si>
  <si>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</si>
  <si>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</si>
  <si>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</si>
  <si>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</si>
  <si>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</si>
  <si>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</si>
  <si>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</si>
  <si>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</si>
  <si>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</si>
  <si>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</si>
  <si>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</si>
  <si>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</si>
  <si>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</si>
  <si>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</si>
  <si>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</si>
  <si>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</si>
  <si>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</si>
  <si>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</si>
  <si>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</si>
  <si>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</si>
  <si>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</si>
  <si>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</si>
  <si>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</si>
  <si>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</si>
  <si>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</si>
  <si>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</si>
  <si>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</si>
  <si>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</si>
  <si>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</si>
  <si>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</si>
  <si>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</si>
  <si>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</si>
  <si>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</si>
  <si>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</si>
  <si>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</si>
  <si>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</si>
  <si>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</si>
  <si>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</si>
  <si>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</si>
  <si>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</si>
  <si>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</si>
  <si>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</si>
  <si>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</si>
  <si>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</si>
  <si>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</si>
  <si>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</si>
  <si>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</si>
  <si>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</si>
  <si>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</si>
  <si>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</si>
  <si>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</si>
  <si>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</si>
  <si>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</si>
  <si>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</si>
  <si>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</si>
  <si>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</si>
  <si>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</si>
  <si>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</si>
  <si>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</si>
  <si>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</si>
  <si>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</si>
  <si>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</si>
  <si>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</si>
  <si>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</si>
  <si>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</si>
  <si>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</si>
  <si>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</si>
  <si>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</si>
  <si>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</si>
  <si>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</si>
  <si>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</si>
  <si>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</si>
  <si>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</si>
  <si>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</si>
  <si>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</si>
  <si>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</si>
  <si>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</si>
  <si>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</si>
  <si>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</si>
  <si>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</si>
  <si>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</si>
  <si>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</si>
  <si>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</si>
  <si>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</si>
  <si>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</si>
  <si>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</si>
  <si>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</si>
  <si>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</si>
  <si>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</si>
  <si>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</si>
  <si>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</si>
  <si>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</si>
  <si>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</si>
  <si>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</si>
  <si>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</si>
  <si>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</si>
  <si>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</si>
  <si>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</si>
  <si>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</si>
  <si>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</si>
  <si>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</si>
  <si>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</si>
  <si>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</si>
  <si>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</si>
  <si>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</si>
  <si>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</si>
  <si>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</si>
  <si>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</si>
  <si>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</si>
  <si>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</si>
  <si>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</si>
  <si>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</si>
  <si>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</si>
  <si>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</si>
  <si>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</si>
  <si>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</si>
  <si>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</si>
  <si>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</si>
  <si>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</si>
  <si>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</si>
  <si>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</si>
  <si>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</si>
  <si>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</si>
  <si>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</si>
  <si>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</si>
  <si>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</si>
  <si>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</si>
  <si>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</si>
  <si>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</si>
  <si>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</si>
  <si>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</si>
  <si>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</si>
  <si>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</si>
  <si>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</si>
  <si>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</si>
  <si>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</si>
  <si>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</si>
  <si>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</si>
  <si>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</si>
  <si>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</si>
  <si>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</si>
  <si>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</si>
  <si>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</si>
  <si>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</si>
  <si>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</si>
  <si>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</si>
  <si>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</si>
  <si>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</si>
  <si>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</si>
  <si>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</si>
  <si>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</si>
  <si>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</si>
  <si>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</si>
  <si>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</si>
  <si>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</si>
  <si>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</si>
  <si>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</si>
  <si>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</si>
  <si>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</si>
  <si>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</si>
  <si>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</si>
  <si>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</si>
  <si>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</si>
  <si>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</si>
  <si>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</si>
  <si>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</si>
  <si>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</si>
  <si>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</si>
  <si>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</si>
  <si>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</si>
  <si>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</si>
  <si>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</si>
  <si>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</si>
  <si>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</si>
  <si>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</si>
  <si>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</si>
  <si>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</si>
  <si>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</si>
  <si>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</si>
  <si>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</si>
  <si>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</si>
  <si>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</si>
  <si>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</si>
  <si>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</si>
  <si>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</si>
  <si>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</si>
  <si>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</si>
  <si>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</si>
  <si>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</si>
  <si>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</si>
  <si>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</si>
  <si>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</si>
  <si>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</si>
  <si>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</si>
  <si>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</si>
  <si>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</si>
  <si>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</si>
  <si>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</si>
  <si>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</si>
  <si>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</si>
  <si>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</si>
  <si>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</si>
  <si>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</si>
  <si>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</si>
  <si>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</si>
  <si>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</si>
  <si>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</si>
  <si>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</si>
  <si>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</si>
  <si>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</si>
  <si>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</si>
  <si>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</si>
  <si>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</si>
  <si>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</si>
  <si>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</si>
  <si>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</si>
  <si>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</si>
  <si>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</si>
  <si>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</si>
  <si>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</si>
  <si>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</si>
  <si>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</si>
  <si>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</si>
  <si>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</si>
  <si>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</si>
  <si>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</si>
  <si>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</si>
  <si>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</si>
  <si>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</si>
  <si>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</si>
  <si>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</si>
  <si>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</si>
  <si>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</si>
  <si>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</si>
  <si>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</si>
  <si>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</si>
  <si>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</si>
  <si>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</si>
  <si>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</si>
  <si>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</si>
  <si>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</si>
  <si>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</si>
  <si>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</si>
  <si>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</si>
  <si>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</si>
  <si>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</si>
  <si>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</si>
  <si>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</si>
  <si>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</si>
  <si>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</si>
  <si>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</si>
  <si>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</si>
  <si>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</si>
  <si>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</si>
  <si>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</si>
  <si>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</si>
  <si>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</si>
  <si>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</si>
  <si>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</si>
  <si>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</si>
  <si>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</si>
  <si>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</si>
  <si>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</si>
  <si>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</si>
  <si>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</si>
  <si>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</si>
  <si>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</si>
  <si>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</si>
  <si>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</si>
  <si>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</si>
  <si>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</si>
  <si>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</si>
  <si>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</si>
  <si>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</si>
  <si>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</si>
  <si>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</si>
  <si>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</si>
  <si>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</si>
  <si>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</si>
  <si>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</si>
  <si>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</si>
  <si>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</si>
  <si>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</si>
  <si>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</si>
  <si>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</si>
  <si>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</si>
  <si>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</si>
  <si>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</si>
  <si>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</si>
  <si>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</si>
  <si>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</si>
  <si>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</si>
  <si>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</si>
  <si>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</si>
  <si>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</si>
  <si>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</si>
  <si>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</si>
  <si>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</si>
  <si>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</si>
  <si>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</si>
  <si>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</si>
  <si>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</si>
  <si>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</si>
  <si>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</si>
  <si>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</si>
  <si>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</si>
  <si>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</si>
  <si>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</si>
  <si>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</si>
  <si>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</si>
  <si>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</si>
  <si>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</si>
  <si>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</si>
  <si>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</si>
  <si>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</si>
  <si>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</si>
  <si>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</si>
  <si>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</si>
  <si>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</si>
  <si>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</si>
  <si>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</si>
  <si>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</si>
  <si>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</si>
  <si>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</si>
  <si>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</si>
  <si>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</si>
  <si>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</si>
  <si>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</si>
  <si>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</si>
  <si>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</si>
  <si>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</si>
  <si>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</si>
  <si>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</si>
  <si>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</si>
  <si>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</si>
  <si>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</si>
  <si>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</si>
  <si>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</si>
  <si>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</si>
  <si>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</si>
  <si>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</si>
  <si>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</si>
  <si>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</si>
  <si>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</si>
  <si>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</si>
  <si>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</si>
  <si>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</si>
  <si>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</si>
  <si>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</si>
  <si>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</si>
  <si>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</si>
  <si>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</si>
  <si>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</si>
  <si>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</si>
  <si>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</si>
  <si>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</si>
  <si>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</si>
  <si>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</si>
  <si>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</si>
  <si>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</si>
  <si>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</si>
  <si>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</si>
  <si>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</si>
  <si>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</si>
  <si>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</si>
  <si>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</si>
  <si>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</si>
  <si>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</si>
  <si>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</si>
  <si>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</si>
  <si>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</si>
  <si>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</si>
  <si>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</si>
  <si>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</si>
  <si>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</si>
  <si>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</si>
  <si>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</si>
  <si>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</si>
  <si>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</si>
  <si>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</si>
  <si>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</si>
  <si>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</si>
  <si>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</si>
  <si>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</si>
  <si>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</si>
  <si>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</si>
  <si>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</si>
  <si>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</si>
  <si>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</si>
  <si>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</si>
  <si>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</si>
  <si>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</si>
  <si>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</si>
  <si>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</si>
  <si>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</si>
  <si>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</si>
  <si>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</si>
  <si>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</si>
  <si>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</si>
  <si>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</si>
  <si>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</si>
  <si>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</si>
  <si>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</si>
  <si>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</si>
  <si>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</si>
  <si>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</si>
  <si>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</si>
  <si>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</si>
  <si>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</si>
  <si>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</si>
  <si>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</si>
  <si>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</si>
  <si>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</si>
  <si>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</si>
  <si>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</si>
  <si>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</si>
  <si>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</si>
  <si>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</si>
  <si>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</si>
  <si>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</si>
  <si>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</si>
  <si>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</si>
  <si>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</si>
  <si>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</si>
  <si>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</si>
  <si>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</si>
  <si>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</si>
  <si>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</si>
  <si>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</si>
  <si>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</si>
  <si>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</si>
  <si>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</si>
  <si>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</si>
  <si>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</si>
  <si>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</si>
  <si>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</si>
  <si>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</si>
  <si>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</si>
  <si>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</si>
  <si>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</si>
  <si>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</si>
  <si>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</si>
  <si>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</si>
  <si>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</si>
  <si>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</si>
  <si>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</si>
  <si>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</si>
  <si>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</si>
  <si>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</si>
  <si>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</si>
  <si>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</si>
  <si>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</si>
  <si>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</si>
  <si>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</si>
  <si>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</si>
  <si>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</si>
  <si>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</si>
  <si>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</si>
  <si>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</si>
  <si>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</si>
  <si>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</si>
  <si>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</si>
  <si>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</si>
  <si>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</si>
  <si>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</si>
  <si>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</si>
  <si>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</si>
  <si>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</si>
  <si>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</si>
  <si>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</si>
  <si>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</si>
  <si>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</si>
  <si>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</si>
  <si>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</si>
  <si>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</si>
  <si>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</si>
  <si>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</si>
  <si>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</si>
  <si>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</si>
  <si>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</si>
  <si>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</si>
  <si>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</si>
  <si>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</si>
  <si>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</si>
  <si>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</si>
  <si>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</si>
  <si>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</si>
  <si>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</si>
  <si>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</si>
  <si>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</si>
  <si>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</si>
  <si>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</si>
  <si>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</si>
  <si>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</si>
  <si>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</si>
  <si>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</si>
  <si>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</si>
  <si>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</si>
  <si>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</si>
  <si>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</si>
  <si>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</si>
  <si>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</si>
  <si>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</si>
  <si>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</si>
  <si>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</si>
  <si>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</si>
  <si>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</si>
  <si>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</si>
  <si>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</si>
  <si>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</si>
  <si>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</si>
  <si>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</si>
  <si>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</si>
  <si>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</si>
  <si>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</si>
  <si>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</si>
  <si>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</si>
  <si>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</si>
  <si>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</si>
  <si>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</si>
  <si>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</si>
  <si>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</si>
  <si>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</si>
  <si>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</si>
  <si>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</si>
  <si>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</si>
  <si>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</si>
  <si>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</si>
  <si>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</si>
  <si>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</si>
  <si>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</si>
  <si>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</si>
  <si>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</si>
  <si>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</si>
  <si>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</si>
  <si>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</si>
  <si>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</si>
  <si>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</si>
  <si>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</si>
  <si>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</si>
  <si>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</si>
  <si>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</si>
  <si>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</si>
  <si>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</si>
  <si>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</si>
  <si>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</si>
  <si>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</si>
  <si>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</si>
  <si>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</si>
  <si>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</si>
  <si>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</si>
  <si>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</si>
  <si>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</si>
  <si>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</si>
  <si>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</si>
  <si>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</si>
  <si>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</si>
  <si>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</si>
  <si>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</si>
  <si>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</si>
  <si>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</si>
  <si>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</si>
  <si>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</si>
  <si>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</si>
  <si>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</si>
  <si>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</si>
  <si>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</si>
  <si>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</si>
  <si>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</si>
  <si>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</si>
  <si>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</si>
  <si>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</si>
  <si>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</si>
  <si>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</si>
  <si>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</si>
  <si>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</si>
  <si>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</si>
  <si>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</si>
  <si>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</si>
  <si>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</si>
  <si>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</si>
  <si>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</si>
  <si>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</si>
  <si>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</si>
  <si>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</si>
  <si>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</si>
  <si>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</si>
  <si>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</si>
  <si>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</si>
  <si>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</si>
  <si>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</si>
  <si>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</si>
  <si>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</si>
  <si>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</si>
  <si>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</si>
  <si>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</si>
  <si>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</si>
  <si>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</si>
  <si>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</si>
  <si>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</si>
  <si>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</si>
  <si>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</si>
  <si>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</si>
  <si>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</si>
  <si>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</si>
  <si>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</si>
  <si>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</si>
  <si>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</si>
  <si>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</si>
  <si>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</si>
  <si>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</si>
  <si>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</si>
  <si>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</si>
  <si>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</si>
  <si>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</si>
  <si>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</si>
  <si>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</si>
  <si>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</si>
  <si>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</si>
  <si>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</si>
  <si>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</si>
  <si>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</si>
  <si>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</si>
  <si>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</si>
  <si>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</si>
  <si>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</si>
  <si>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</si>
  <si>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</si>
  <si>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</si>
  <si>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</si>
  <si>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</si>
  <si>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</si>
  <si>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</si>
  <si>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</si>
  <si>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</si>
  <si>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</si>
  <si>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</si>
  <si>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</si>
  <si>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</si>
  <si>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</si>
  <si>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</si>
  <si>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</si>
  <si>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</si>
  <si>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</si>
  <si>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</si>
  <si>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</si>
  <si>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</si>
  <si>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</si>
  <si>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</si>
  <si>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</si>
  <si>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</si>
  <si>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</si>
  <si>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</si>
  <si>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</si>
  <si>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</si>
  <si>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</si>
  <si>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</si>
  <si>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</si>
  <si>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</si>
  <si>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</si>
  <si>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</si>
  <si>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</si>
  <si>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</si>
  <si>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</si>
  <si>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</si>
  <si>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</si>
  <si>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</si>
  <si>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</si>
  <si>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</si>
  <si>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</si>
  <si>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</si>
  <si>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</si>
  <si>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</si>
  <si>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</si>
  <si>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</si>
  <si>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</si>
  <si>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</si>
  <si>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</si>
  <si>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</si>
  <si>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</si>
  <si>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</si>
  <si>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</si>
  <si>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</si>
  <si>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</si>
  <si>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</si>
  <si>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</si>
  <si>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</si>
  <si>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</si>
  <si>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</si>
  <si>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</si>
  <si>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</si>
  <si>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</si>
  <si>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</si>
  <si>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</si>
  <si>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</si>
  <si>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</si>
  <si>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</si>
  <si>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</si>
  <si>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</si>
  <si>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</si>
  <si>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</si>
  <si>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</si>
  <si>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</si>
  <si>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</si>
  <si>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</si>
  <si>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</si>
  <si>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</si>
  <si>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</si>
  <si>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</si>
  <si>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</si>
  <si>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</si>
  <si>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</si>
  <si>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</si>
  <si>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</si>
  <si>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</si>
  <si>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</si>
  <si>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</si>
  <si>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</si>
  <si>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</si>
  <si>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</si>
  <si>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</si>
  <si>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</si>
  <si>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</si>
  <si>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</si>
  <si>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</si>
  <si>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</si>
  <si>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</si>
  <si>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</si>
  <si>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</si>
  <si>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</si>
  <si>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</si>
  <si>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</si>
  <si>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</si>
  <si>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</si>
  <si>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</si>
  <si>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</si>
  <si>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</si>
  <si>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</si>
  <si>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</si>
  <si>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</si>
  <si>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</si>
  <si>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</si>
  <si>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</si>
  <si>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</si>
  <si>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</si>
  <si>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</si>
  <si>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</si>
  <si>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</si>
  <si>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</si>
  <si>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</si>
  <si>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</si>
  <si>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</si>
  <si>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</si>
  <si>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</si>
  <si>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</si>
  <si>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</si>
  <si>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</si>
  <si>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</si>
  <si>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</si>
  <si>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</si>
  <si>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</si>
  <si>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</si>
  <si>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</si>
  <si>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</si>
  <si>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</si>
  <si>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</si>
  <si>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</si>
  <si>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</si>
  <si>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</si>
  <si>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</si>
  <si>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</si>
  <si>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</si>
  <si>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</si>
  <si>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</si>
  <si>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</si>
  <si>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</si>
  <si>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</si>
  <si>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</si>
  <si>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</si>
  <si>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</si>
  <si>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</si>
  <si>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</si>
  <si>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</si>
  <si>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</si>
  <si>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</si>
  <si>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</si>
  <si>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</si>
  <si>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</si>
  <si>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</si>
  <si>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</si>
  <si>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</si>
  <si>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</si>
  <si>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</si>
  <si>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</si>
  <si>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</si>
  <si>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</si>
  <si>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</si>
  <si>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</si>
  <si>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</si>
  <si>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</si>
  <si>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</si>
  <si>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</si>
  <si>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</si>
  <si>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</si>
  <si>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</si>
  <si>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</si>
  <si>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</si>
  <si>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</si>
  <si>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</si>
  <si>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</si>
  <si>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</si>
  <si>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</si>
  <si>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</si>
  <si>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</si>
  <si>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</si>
  <si>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</si>
  <si>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</si>
  <si>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</si>
  <si>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</si>
  <si>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</si>
  <si>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</si>
  <si>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</si>
  <si>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</si>
  <si>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</si>
  <si>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</si>
  <si>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</si>
  <si>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</si>
  <si>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</si>
  <si>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</si>
  <si>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</si>
  <si>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</si>
  <si>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</si>
  <si>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</si>
  <si>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</si>
  <si>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</si>
  <si>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</si>
  <si>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</si>
  <si>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</si>
  <si>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</si>
  <si>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</si>
  <si>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</si>
  <si>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</si>
  <si>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</si>
  <si>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</si>
  <si>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</si>
  <si>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</si>
  <si>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</si>
  <si>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</si>
  <si>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</si>
  <si>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</si>
  <si>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</si>
  <si>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</si>
  <si>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</si>
  <si>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</si>
  <si>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</si>
  <si>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</si>
  <si>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</si>
  <si>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</si>
  <si>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</si>
  <si>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</si>
  <si>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</si>
  <si>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</si>
  <si>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</si>
  <si>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</si>
  <si>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</si>
  <si>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</si>
  <si>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</si>
  <si>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</si>
  <si>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</si>
  <si>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</si>
  <si>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</si>
  <si>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</si>
  <si>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</si>
  <si>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</si>
  <si>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</si>
  <si>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</si>
  <si>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</si>
  <si>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</si>
  <si>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</si>
  <si>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</si>
  <si>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</si>
  <si>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</si>
  <si>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</si>
  <si>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</si>
  <si>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</si>
  <si>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</si>
  <si>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</si>
  <si>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</si>
  <si>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</si>
  <si>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</si>
  <si>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</si>
  <si>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</si>
  <si>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</si>
  <si>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</si>
  <si>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</si>
  <si>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</si>
  <si>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</si>
  <si>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</si>
  <si>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</si>
  <si>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</si>
  <si>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</si>
  <si>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</si>
  <si>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</si>
  <si>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</si>
  <si>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</si>
  <si>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</si>
  <si>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</si>
  <si>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</si>
  <si>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</si>
  <si>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</si>
  <si>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</si>
  <si>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</si>
  <si>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</si>
  <si>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</si>
  <si>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</si>
  <si>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</si>
  <si>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</si>
  <si>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</si>
  <si>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</si>
  <si>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</si>
  <si>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</si>
  <si>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</si>
  <si>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</si>
  <si>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</si>
  <si>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</si>
  <si>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</si>
  <si>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</si>
  <si>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</si>
  <si>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</si>
  <si>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</si>
  <si>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</si>
  <si>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</si>
  <si>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</si>
  <si>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</si>
  <si>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</si>
  <si>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</si>
  <si>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</si>
  <si>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</si>
  <si>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</si>
  <si>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</si>
  <si>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</si>
  <si>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</si>
  <si>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</si>
  <si>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</si>
  <si>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</si>
  <si>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</si>
  <si>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</si>
  <si>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</si>
  <si>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</si>
  <si>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</si>
  <si>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</si>
  <si>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</si>
  <si>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</si>
  <si>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</si>
  <si>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</si>
  <si>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</si>
  <si>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</si>
  <si>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</si>
  <si>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</si>
  <si>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</si>
  <si>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</si>
  <si>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</si>
  <si>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</si>
  <si>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</si>
  <si>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</si>
  <si>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</si>
  <si>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</si>
  <si>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</si>
  <si>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</si>
  <si>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</si>
  <si>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</si>
  <si>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</si>
  <si>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</si>
  <si>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</si>
  <si>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</si>
  <si>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</si>
  <si>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</si>
  <si>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</si>
  <si>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</si>
  <si>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</si>
  <si>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</si>
  <si>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</si>
  <si>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</si>
  <si>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</si>
  <si>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</si>
  <si>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</si>
  <si>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</si>
  <si>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</si>
  <si>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</si>
  <si>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</si>
  <si>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</si>
  <si>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</si>
  <si>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</si>
  <si>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</si>
  <si>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</si>
  <si>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</si>
  <si>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</si>
  <si>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</si>
  <si>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</si>
  <si>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</si>
  <si>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</si>
  <si>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</si>
  <si>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</si>
  <si>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</si>
  <si>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</si>
  <si>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</si>
  <si>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</si>
  <si>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</si>
  <si>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</si>
  <si>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</si>
  <si>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</si>
  <si>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</si>
  <si>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</si>
  <si>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</si>
  <si>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</si>
  <si>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</si>
  <si>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</si>
  <si>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</si>
  <si>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</si>
  <si>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</si>
  <si>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</si>
  <si>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</si>
  <si>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</si>
  <si>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</si>
  <si>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</si>
  <si>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</si>
  <si>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</si>
  <si>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</si>
  <si>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</si>
  <si>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</si>
  <si>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</si>
  <si>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</si>
  <si>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</si>
  <si>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</si>
  <si>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</si>
  <si>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</si>
  <si>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</si>
  <si>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</si>
  <si>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</si>
  <si>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</si>
  <si>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</si>
  <si>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</si>
  <si>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</si>
  <si>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</si>
  <si>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</si>
  <si>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</si>
  <si>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</si>
  <si>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</si>
  <si>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</si>
  <si>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</si>
  <si>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</si>
  <si>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</si>
  <si>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</si>
  <si>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</si>
  <si>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</si>
  <si>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</si>
  <si>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</si>
  <si>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</si>
  <si>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</si>
  <si>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</si>
  <si>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</si>
  <si>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</si>
  <si>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</si>
  <si>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</si>
  <si>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</si>
  <si>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</si>
  <si>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</si>
  <si>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</si>
  <si>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</si>
  <si>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</si>
  <si>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</si>
  <si>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</si>
  <si>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</si>
  <si>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</si>
  <si>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</si>
  <si>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</si>
  <si>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</si>
  <si>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</si>
  <si>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</si>
  <si>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</si>
  <si>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</si>
  <si>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</si>
  <si>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</si>
  <si>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</si>
  <si>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</si>
  <si>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</si>
  <si>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</si>
  <si>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</si>
  <si>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</si>
  <si>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</si>
  <si>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</si>
  <si>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</si>
  <si>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</si>
  <si>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</si>
  <si>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</si>
  <si>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</si>
  <si>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</si>
  <si>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</si>
  <si>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</si>
  <si>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</si>
  <si>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</si>
  <si>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</si>
  <si>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</si>
  <si>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</si>
  <si>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</si>
  <si>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</si>
  <si>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</si>
  <si>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</si>
  <si>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</si>
  <si>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</si>
  <si>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</si>
  <si>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</si>
  <si>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</si>
  <si>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</si>
  <si>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</si>
  <si>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</si>
  <si>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</si>
  <si>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</si>
  <si>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</si>
  <si>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</si>
  <si>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</si>
  <si>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</si>
  <si>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</si>
  <si>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</si>
  <si>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</si>
  <si>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</si>
  <si>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</si>
  <si>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</si>
  <si>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</si>
  <si>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</si>
  <si>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</si>
  <si>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</si>
  <si>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</si>
  <si>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</si>
  <si>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</si>
  <si>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</si>
  <si>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</si>
  <si>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</si>
  <si>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</si>
  <si>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</si>
  <si>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</si>
  <si>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</si>
  <si>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</si>
  <si>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</si>
  <si>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</si>
  <si>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</si>
  <si>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</si>
  <si>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</si>
  <si>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</si>
  <si>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</si>
  <si>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</si>
  <si>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</si>
  <si>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</si>
  <si>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</si>
  <si>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</si>
  <si>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</si>
  <si>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</si>
  <si>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</si>
  <si>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</si>
  <si>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</si>
  <si>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</si>
  <si>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</si>
  <si>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</si>
  <si>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</si>
  <si>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</si>
  <si>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</si>
  <si>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</si>
  <si>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</si>
  <si>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</si>
  <si>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</si>
  <si>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</si>
  <si>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</si>
  <si>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</si>
  <si>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</si>
  <si>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</si>
  <si>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</si>
  <si>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</si>
  <si>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</si>
  <si>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</si>
  <si>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</si>
  <si>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</si>
  <si>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</si>
  <si>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</si>
  <si>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</si>
  <si>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</si>
  <si>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</si>
  <si>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</si>
  <si>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</si>
  <si>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</si>
  <si>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</si>
  <si>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</si>
  <si>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</si>
  <si>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</si>
  <si>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</si>
  <si>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</si>
  <si>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</si>
  <si>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</si>
  <si>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</si>
  <si>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</si>
  <si>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</si>
  <si>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</si>
  <si>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</si>
  <si>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</si>
  <si>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</si>
  <si>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</si>
  <si>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</si>
  <si>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</si>
  <si>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</si>
  <si>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</si>
  <si>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</si>
  <si>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</si>
  <si>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</si>
  <si>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</si>
  <si>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</si>
  <si>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</si>
  <si>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</si>
  <si>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</si>
  <si>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</si>
  <si>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</si>
  <si>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</si>
  <si>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</si>
  <si>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</si>
  <si>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</si>
  <si>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</si>
  <si>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</si>
  <si>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</si>
  <si>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</si>
  <si>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</si>
  <si>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</si>
  <si>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</si>
  <si>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</si>
  <si>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</si>
  <si>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</si>
  <si>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</si>
  <si>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</si>
  <si>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</si>
  <si>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</si>
  <si>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</si>
  <si>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</si>
  <si>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</si>
  <si>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</si>
  <si>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</si>
  <si>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</si>
  <si>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</si>
  <si>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</si>
  <si>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</si>
  <si>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</si>
  <si>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</si>
  <si>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</si>
  <si>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</si>
  <si>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</si>
  <si>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</si>
  <si>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</si>
  <si>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</si>
  <si>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</si>
  <si>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</si>
  <si>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</si>
  <si>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</si>
  <si>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</si>
  <si>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</si>
  <si>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</si>
  <si>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</si>
  <si>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</si>
  <si>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</si>
  <si>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</si>
  <si>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</si>
  <si>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</si>
  <si>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</si>
  <si>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</si>
  <si>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</si>
  <si>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</si>
  <si>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</si>
  <si>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</si>
  <si>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</si>
  <si>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</si>
  <si>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</si>
  <si>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</si>
  <si>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</si>
  <si>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</si>
  <si>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</si>
  <si>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</si>
  <si>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</si>
  <si>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</si>
  <si>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</si>
  <si>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</si>
  <si>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</si>
  <si>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</si>
  <si>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</si>
  <si>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</si>
  <si>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</si>
  <si>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</si>
  <si>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</si>
  <si>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</si>
  <si>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</si>
  <si>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</si>
  <si>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</si>
  <si>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</si>
  <si>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</si>
  <si>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</si>
  <si>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</si>
  <si>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</si>
  <si>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</si>
  <si>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</si>
  <si>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</si>
  <si>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</si>
  <si>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</si>
  <si>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</si>
  <si>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</si>
  <si>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</si>
  <si>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</si>
  <si>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</si>
  <si>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</si>
  <si>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</si>
  <si>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</si>
  <si>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</si>
  <si>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</si>
  <si>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</si>
  <si>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</si>
  <si>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</si>
  <si>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</si>
  <si>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</si>
  <si>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</si>
  <si>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</si>
  <si>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</si>
  <si>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</si>
  <si>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</si>
  <si>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</si>
  <si>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</si>
  <si>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</si>
  <si>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</si>
  <si>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</si>
  <si>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</si>
  <si>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</si>
  <si>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</si>
  <si>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</si>
  <si>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</si>
  <si>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</si>
  <si>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</si>
  <si>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</si>
  <si>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</si>
  <si>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</si>
  <si>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</si>
  <si>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</si>
  <si>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</si>
  <si>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</si>
  <si>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</si>
  <si>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</si>
  <si>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</si>
  <si>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</si>
  <si>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</si>
  <si>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</si>
  <si>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</si>
  <si>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</si>
  <si>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</si>
  <si>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</si>
  <si>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</si>
  <si>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</si>
  <si>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</si>
  <si>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</si>
  <si>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</si>
  <si>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</si>
  <si>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</si>
  <si>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</si>
  <si>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</si>
  <si>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</si>
  <si>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</si>
  <si>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</si>
  <si>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</si>
  <si>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</si>
  <si>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</si>
  <si>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</si>
  <si>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</si>
  <si>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</si>
  <si>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</si>
  <si>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</si>
  <si>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</si>
  <si>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</si>
  <si>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</si>
  <si>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</si>
  <si>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</si>
  <si>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</si>
  <si>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</si>
  <si>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</si>
  <si>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</si>
  <si>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</si>
  <si>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</si>
  <si>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</si>
  <si>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</si>
  <si>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</si>
  <si>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</si>
  <si>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</si>
  <si>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</si>
  <si>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</si>
  <si>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</si>
  <si>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</si>
  <si>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</si>
  <si>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</si>
  <si>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</si>
  <si>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</si>
  <si>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</si>
  <si>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</si>
  <si>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</si>
  <si>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</si>
  <si>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</si>
  <si>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</si>
  <si>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</si>
  <si>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</si>
  <si>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</si>
  <si>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</si>
  <si>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</si>
  <si>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</si>
  <si>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</si>
  <si>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</si>
  <si>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</si>
  <si>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</si>
  <si>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</si>
  <si>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</si>
  <si>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</si>
  <si>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</si>
  <si>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</si>
  <si>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</si>
  <si>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</si>
  <si>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</si>
  <si>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</si>
  <si>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</si>
  <si>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</si>
  <si>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</si>
  <si>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</si>
  <si>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</si>
  <si>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</si>
  <si>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</si>
  <si>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</si>
  <si>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</si>
  <si>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</si>
  <si>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</si>
  <si>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</si>
  <si>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</si>
  <si>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</si>
  <si>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</si>
  <si>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</si>
  <si>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</si>
  <si>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</si>
  <si>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</si>
  <si>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</si>
  <si>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</si>
  <si>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</si>
  <si>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</si>
  <si>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</si>
  <si>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</si>
  <si>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</si>
  <si>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</si>
  <si>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</si>
  <si>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</si>
  <si>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</si>
  <si>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</si>
  <si>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</si>
  <si>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</si>
  <si>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</si>
  <si>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</si>
  <si>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</si>
  <si>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</si>
  <si>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</si>
  <si>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</si>
  <si>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</si>
  <si>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</si>
  <si>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</si>
  <si>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</si>
  <si>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</si>
  <si>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</si>
  <si>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</si>
  <si>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</si>
  <si>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</si>
  <si>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</si>
  <si>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</si>
  <si>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</si>
  <si>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</si>
  <si>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</si>
  <si>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</si>
  <si>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</si>
  <si>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</si>
  <si>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</si>
  <si>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</si>
  <si>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</si>
  <si>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</si>
  <si>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</si>
  <si>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</si>
  <si>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</si>
  <si>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</si>
  <si>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</si>
  <si>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</si>
  <si>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</si>
  <si>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</si>
  <si>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</si>
  <si>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</si>
  <si>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</si>
  <si>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</si>
  <si>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</si>
  <si>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</si>
  <si>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</si>
  <si>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</si>
  <si>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</si>
  <si>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</si>
  <si>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</si>
  <si>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</si>
  <si>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</si>
  <si>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</si>
  <si>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</si>
  <si>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</si>
  <si>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</si>
  <si>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</si>
  <si>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</si>
  <si>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</si>
  <si>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</si>
  <si>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</si>
  <si>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</si>
  <si>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</si>
  <si>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</si>
  <si>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</si>
  <si>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</si>
  <si>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</si>
  <si>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</si>
  <si>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</si>
  <si>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</si>
  <si>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</si>
  <si>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</si>
  <si>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</si>
  <si>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</si>
  <si>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</si>
  <si>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</si>
  <si>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</si>
  <si>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</si>
  <si>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</si>
  <si>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</si>
  <si>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</si>
  <si>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</si>
  <si>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</si>
  <si>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</si>
  <si>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</si>
  <si>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</si>
  <si>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</si>
  <si>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</si>
  <si>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</si>
  <si>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</si>
  <si>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</si>
  <si>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</si>
  <si>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</si>
  <si>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</si>
  <si>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</si>
  <si>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</si>
  <si>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</si>
  <si>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</si>
  <si>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</si>
  <si>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</si>
  <si>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</si>
  <si>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</si>
  <si>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</si>
  <si>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</si>
  <si>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</si>
  <si>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</si>
  <si>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</si>
  <si>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</si>
  <si>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</si>
  <si>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</si>
  <si>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</si>
  <si>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</si>
  <si>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</si>
  <si>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</si>
  <si>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</si>
  <si>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</si>
  <si>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</si>
  <si>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</si>
  <si>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</si>
  <si>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</si>
  <si>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</si>
  <si>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</si>
  <si>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</si>
  <si>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</si>
  <si>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</si>
  <si>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</si>
  <si>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</si>
  <si>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</si>
  <si>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</si>
  <si>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</si>
  <si>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</si>
  <si>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</si>
  <si>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</si>
  <si>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</si>
  <si>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</si>
  <si>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</si>
  <si>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</si>
  <si>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</si>
  <si>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</si>
  <si>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</si>
  <si>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</si>
  <si>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</si>
  <si>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</si>
  <si>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</si>
  <si>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</si>
  <si>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</si>
  <si>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</si>
  <si>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</si>
  <si>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</si>
  <si>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</si>
  <si>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</si>
  <si>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</si>
  <si>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</si>
  <si>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</si>
  <si>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</si>
  <si>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</si>
  <si>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</si>
  <si>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</si>
  <si>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</si>
  <si>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</si>
  <si>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</si>
  <si>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</si>
  <si>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</si>
  <si>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</si>
  <si>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</si>
  <si>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</si>
  <si>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</si>
  <si>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</si>
  <si>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</si>
  <si>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</si>
  <si>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</si>
  <si>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</si>
  <si>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</si>
  <si>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</si>
  <si>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</si>
  <si>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</si>
  <si>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</si>
  <si>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</si>
  <si>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</si>
  <si>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</si>
  <si>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</si>
  <si>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</si>
  <si>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</si>
  <si>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</si>
  <si>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</si>
  <si>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</si>
  <si>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</si>
  <si>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</si>
  <si>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</si>
  <si>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</si>
  <si>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</si>
  <si>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</si>
  <si>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</si>
  <si>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</si>
  <si>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</si>
  <si>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</si>
  <si>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</si>
  <si>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</si>
  <si>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</si>
  <si>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</si>
  <si>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</si>
  <si>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</si>
  <si>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</si>
  <si>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</si>
  <si>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</si>
  <si>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</si>
  <si>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</si>
  <si>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</si>
  <si>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</si>
  <si>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</si>
  <si>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</si>
  <si>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</si>
  <si>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</si>
  <si>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</si>
  <si>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</si>
  <si>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</si>
  <si>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</si>
  <si>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</si>
  <si>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</si>
  <si>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</si>
  <si>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</si>
  <si>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</si>
  <si>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</si>
  <si>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</si>
  <si>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</si>
  <si>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</si>
  <si>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</si>
  <si>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</si>
  <si>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</si>
  <si>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</si>
  <si>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</si>
  <si>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</si>
  <si>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</si>
  <si>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</si>
  <si>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</si>
  <si>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</si>
  <si>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</si>
  <si>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</si>
  <si>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</si>
  <si>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</si>
  <si>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</si>
  <si>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</si>
  <si>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</si>
  <si>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</si>
  <si>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</si>
  <si>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</si>
  <si>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</si>
  <si>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</si>
  <si>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</si>
  <si>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</si>
  <si>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</si>
  <si>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</si>
  <si>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</si>
  <si>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</si>
  <si>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</si>
  <si>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</si>
  <si>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</si>
  <si>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</si>
  <si>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</si>
  <si>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</si>
  <si>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</si>
  <si>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</si>
  <si>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</si>
  <si>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</si>
  <si>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</si>
  <si>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</si>
  <si>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</si>
  <si>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</si>
  <si>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</si>
  <si>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</si>
  <si>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</si>
  <si>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</si>
  <si>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</si>
  <si>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</si>
  <si>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</si>
  <si>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</si>
  <si>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</si>
  <si>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</si>
  <si>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</si>
  <si>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</si>
  <si>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</si>
  <si>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</si>
  <si>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</si>
  <si>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</si>
  <si>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</si>
  <si>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</si>
  <si>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</si>
  <si>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</si>
  <si>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</si>
  <si>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</si>
  <si>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</si>
  <si>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</si>
  <si>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</si>
  <si>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</si>
  <si>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</si>
  <si>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</si>
  <si>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</si>
  <si>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</si>
  <si>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</si>
  <si>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</si>
  <si>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</si>
  <si>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</si>
  <si>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</si>
  <si>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</si>
  <si>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</si>
  <si>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</si>
  <si>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</si>
  <si>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</si>
  <si>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</si>
  <si>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</si>
  <si>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</si>
  <si>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</si>
  <si>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</si>
  <si>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</si>
  <si>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</si>
  <si>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</si>
  <si>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</si>
  <si>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</si>
  <si>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</si>
  <si>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</si>
  <si>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</si>
  <si>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</si>
  <si>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</si>
  <si>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</si>
  <si>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</si>
  <si>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</si>
  <si>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</si>
  <si>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</si>
  <si>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</si>
  <si>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</si>
  <si>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</si>
  <si>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</si>
  <si>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</si>
  <si>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</si>
  <si>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</si>
  <si>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</si>
  <si>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</si>
  <si>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</si>
  <si>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</si>
  <si>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</si>
  <si>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</si>
  <si>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</si>
  <si>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</si>
  <si>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</si>
  <si>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</si>
  <si>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</si>
  <si>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</si>
  <si>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</si>
  <si>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</si>
  <si>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</si>
  <si>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</si>
  <si>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</si>
  <si>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</si>
  <si>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</si>
  <si>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</si>
  <si>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</si>
  <si>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</si>
  <si>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</si>
  <si>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</si>
  <si>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</si>
  <si>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</si>
  <si>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</si>
  <si>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</si>
  <si>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</si>
  <si>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</si>
  <si>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</si>
  <si>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</si>
  <si>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</si>
  <si>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</si>
  <si>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</si>
  <si>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</si>
  <si>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</si>
  <si>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</si>
  <si>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</si>
  <si>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</si>
  <si>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</si>
  <si>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</si>
  <si>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</si>
  <si>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</si>
  <si>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</si>
  <si>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</si>
  <si>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</si>
  <si>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</si>
  <si>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</si>
  <si>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</si>
  <si>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</si>
  <si>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</si>
  <si>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</si>
  <si>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</si>
  <si>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</si>
  <si>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</si>
  <si>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</si>
  <si>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</si>
  <si>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</si>
  <si>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</si>
  <si>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</si>
  <si>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</si>
  <si>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</si>
  <si>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</si>
  <si>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</si>
  <si>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</si>
  <si>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</si>
  <si>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</si>
  <si>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</si>
  <si>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</si>
  <si>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</si>
  <si>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</si>
  <si>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</si>
  <si>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</si>
  <si>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</si>
  <si>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</si>
  <si>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</si>
  <si>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</si>
  <si>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</si>
  <si>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</si>
  <si>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</si>
  <si>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</si>
  <si>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</si>
  <si>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</si>
  <si>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</si>
  <si>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</si>
  <si>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</si>
  <si>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</si>
  <si>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</si>
  <si>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</si>
  <si>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</si>
  <si>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</si>
  <si>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</si>
  <si>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</si>
  <si>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</si>
  <si>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</si>
  <si>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</si>
  <si>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</si>
  <si>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</si>
  <si>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</si>
  <si>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</si>
  <si>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</si>
  <si>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</si>
  <si>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</si>
  <si>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</si>
  <si>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</si>
  <si>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</si>
  <si>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</si>
  <si>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</si>
  <si>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</si>
  <si>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</si>
  <si>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</si>
  <si>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</si>
  <si>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</si>
  <si>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</si>
  <si>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</si>
  <si>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</si>
  <si>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</si>
  <si>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</si>
  <si>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</si>
  <si>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</si>
  <si>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</si>
  <si>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</si>
  <si>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</si>
  <si>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</si>
  <si>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</si>
  <si>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</si>
  <si>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</si>
  <si>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</si>
  <si>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</si>
  <si>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</si>
  <si>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</si>
  <si>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</si>
  <si>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</si>
  <si>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</si>
  <si>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</si>
  <si>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</si>
  <si>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</si>
  <si>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</si>
  <si>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</si>
  <si>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</si>
  <si>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</si>
  <si>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</si>
  <si>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</si>
  <si>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</si>
  <si>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</si>
  <si>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</si>
  <si>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</si>
  <si>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</si>
  <si>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</si>
  <si>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</si>
  <si>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</si>
  <si>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</si>
  <si>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</si>
  <si>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</si>
  <si>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</si>
  <si>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</si>
  <si>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</si>
  <si>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</si>
  <si>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</si>
  <si>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</si>
  <si>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</si>
  <si>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</si>
  <si>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</si>
  <si>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</si>
  <si>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</si>
  <si>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</si>
  <si>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</si>
  <si>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</si>
  <si>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</si>
  <si>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</si>
  <si>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</si>
  <si>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</si>
  <si>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</si>
  <si>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</si>
  <si>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</si>
  <si>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</si>
  <si>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</si>
  <si>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</si>
  <si>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</si>
  <si>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</si>
  <si>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</si>
  <si>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</si>
  <si>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</si>
  <si>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</si>
  <si>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</si>
  <si>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</si>
  <si>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</si>
  <si>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</si>
  <si>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</si>
  <si>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</si>
  <si>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</si>
  <si>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</si>
  <si>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</si>
  <si>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</si>
  <si>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</si>
  <si>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</si>
  <si>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</si>
  <si>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</si>
  <si>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</si>
  <si>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</si>
  <si>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</si>
  <si>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</si>
  <si>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</si>
  <si>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</si>
  <si>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</si>
  <si>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</si>
  <si>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</si>
  <si>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</si>
  <si>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</si>
  <si>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</si>
  <si>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</si>
  <si>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</si>
  <si>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</si>
  <si>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</si>
  <si>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</si>
  <si>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</si>
  <si>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</si>
  <si>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</si>
  <si>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</si>
  <si>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</si>
  <si>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</si>
  <si>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</si>
  <si>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</si>
  <si>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</si>
  <si>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</si>
  <si>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</si>
  <si>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</si>
  <si>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</si>
  <si>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</si>
  <si>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</si>
  <si>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</si>
  <si>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</si>
  <si>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</si>
  <si>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</si>
  <si>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</si>
  <si>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</si>
  <si>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</si>
  <si>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</si>
  <si>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</si>
  <si>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</si>
  <si>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</si>
  <si>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</si>
  <si>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</si>
  <si>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</si>
  <si>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</si>
  <si>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</si>
  <si>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</si>
  <si>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</si>
  <si>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</si>
  <si>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</si>
  <si>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</si>
  <si>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</si>
  <si>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</si>
  <si>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</si>
  <si>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</si>
  <si>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</si>
  <si>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</si>
  <si>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</si>
  <si>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</si>
  <si>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</si>
  <si>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</si>
  <si>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</si>
  <si>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</si>
  <si>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</si>
  <si>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</si>
  <si>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</si>
  <si>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</si>
  <si>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</si>
  <si>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</si>
  <si>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</si>
  <si>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</si>
  <si>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</si>
  <si>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</si>
  <si>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</si>
  <si>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</si>
  <si>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</si>
  <si>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</si>
  <si>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</si>
  <si>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</si>
  <si>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</si>
  <si>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</si>
  <si>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</si>
  <si>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</si>
  <si>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</si>
  <si>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</si>
  <si>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</si>
  <si>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</si>
  <si>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</si>
  <si>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</si>
  <si>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</si>
  <si>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</si>
  <si>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</si>
  <si>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</si>
  <si>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</si>
  <si>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</si>
  <si>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</si>
  <si>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</si>
  <si>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</si>
  <si>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</si>
  <si>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</si>
  <si>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</si>
  <si>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</si>
  <si>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</si>
  <si>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</si>
  <si>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</si>
  <si>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</si>
  <si>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</si>
  <si>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</si>
  <si>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</si>
  <si>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</si>
  <si>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</si>
  <si>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</si>
  <si>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</si>
  <si>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</si>
  <si>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</si>
  <si>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</si>
  <si>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</si>
  <si>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</si>
  <si>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</si>
  <si>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</si>
  <si>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</si>
  <si>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</si>
  <si>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</si>
  <si>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</si>
  <si>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</si>
  <si>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</si>
  <si>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</si>
  <si>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</si>
  <si>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</si>
  <si>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</si>
  <si>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</si>
  <si>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</si>
  <si>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</si>
  <si>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</si>
  <si>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</si>
  <si>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</si>
  <si>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</si>
  <si>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</si>
  <si>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</si>
  <si>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</si>
  <si>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</si>
  <si>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</si>
  <si>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</si>
  <si>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</si>
  <si>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</si>
  <si>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</si>
  <si>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</si>
  <si>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</si>
  <si>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</si>
  <si>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</si>
  <si>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</si>
  <si>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</si>
  <si>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</si>
  <si>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</si>
  <si>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</si>
  <si>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</si>
  <si>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</si>
  <si>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</si>
  <si>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</si>
  <si>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</si>
  <si>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</si>
  <si>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</si>
  <si>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</si>
  <si>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</si>
  <si>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</si>
  <si>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</si>
  <si>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</si>
  <si>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</si>
  <si>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</si>
  <si>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</si>
  <si>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</si>
  <si>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</si>
  <si>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</si>
  <si>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</si>
  <si>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</si>
  <si>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</si>
  <si>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</si>
  <si>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</si>
  <si>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</si>
  <si>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</si>
  <si>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</si>
  <si>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</si>
  <si>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</si>
  <si>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</si>
  <si>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</si>
  <si>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</si>
  <si>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</si>
  <si>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</si>
  <si>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</si>
  <si>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</si>
  <si>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</si>
  <si>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</si>
  <si>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</si>
  <si>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</si>
  <si>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</si>
  <si>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</si>
  <si>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</si>
  <si>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</si>
  <si>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</si>
  <si>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</si>
  <si>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</si>
  <si>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</si>
  <si>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</si>
  <si>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</si>
  <si>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</si>
  <si>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</si>
  <si>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</si>
  <si>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</si>
  <si>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</si>
  <si>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</si>
  <si>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</si>
  <si>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</si>
  <si>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</si>
  <si>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</si>
  <si>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</si>
  <si>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</si>
  <si>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</si>
  <si>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</si>
  <si>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</si>
  <si>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</si>
  <si>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</si>
  <si>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</si>
  <si>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</si>
  <si>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</si>
  <si>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</si>
  <si>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</si>
  <si>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</si>
  <si>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</si>
  <si>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</si>
  <si>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</si>
  <si>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</si>
  <si>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</si>
  <si>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</si>
  <si>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</si>
  <si>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</si>
  <si>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</si>
  <si>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</si>
  <si>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</si>
  <si>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</si>
  <si>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</si>
  <si>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</si>
  <si>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</si>
  <si>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</si>
  <si>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</si>
  <si>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</si>
  <si>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</si>
  <si>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</si>
  <si>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</si>
  <si>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</si>
  <si>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</si>
  <si>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</si>
  <si>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</si>
  <si>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</si>
  <si>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</si>
  <si>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</si>
  <si>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</si>
  <si>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</si>
  <si>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</si>
  <si>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</si>
  <si>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</si>
  <si>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</si>
  <si>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</si>
  <si>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</si>
  <si>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</si>
  <si>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</si>
  <si>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</si>
  <si>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</si>
  <si>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</si>
  <si>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</si>
  <si>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</si>
  <si>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</si>
  <si>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</si>
  <si>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</si>
  <si>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</si>
  <si>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</si>
  <si>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</si>
  <si>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</si>
  <si>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</si>
  <si>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</si>
  <si>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</si>
  <si>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</si>
  <si>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</si>
  <si>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</si>
  <si>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</si>
  <si>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</si>
  <si>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</si>
  <si>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</si>
  <si>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</si>
  <si>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</si>
  <si>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</si>
  <si>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</si>
  <si>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</si>
  <si>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</si>
  <si>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</si>
  <si>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</si>
  <si>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</si>
  <si>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</si>
  <si>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</si>
  <si>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</si>
  <si>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</si>
  <si>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</si>
  <si>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</si>
  <si>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</si>
  <si>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</si>
  <si>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</si>
  <si>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</si>
  <si>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</si>
  <si>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</si>
  <si>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</si>
  <si>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</si>
  <si>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</si>
  <si>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</si>
  <si>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</si>
  <si>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</si>
  <si>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</si>
  <si>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</si>
  <si>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</si>
  <si>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</si>
  <si>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</si>
  <si>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</si>
  <si>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</si>
  <si>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</si>
  <si>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</si>
  <si>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</si>
  <si>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</si>
  <si>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</si>
  <si>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</si>
  <si>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</si>
  <si>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</si>
  <si>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</si>
  <si>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</si>
  <si>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</si>
  <si>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</si>
  <si>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</si>
  <si>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</si>
  <si>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</si>
  <si>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</si>
  <si>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</si>
  <si>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</si>
  <si>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</si>
  <si>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</si>
  <si>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</si>
  <si>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</si>
  <si>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</si>
  <si>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</si>
  <si>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</si>
  <si>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</si>
  <si>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</si>
  <si>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</si>
  <si>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</si>
  <si>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</si>
  <si>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</si>
  <si>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</si>
  <si>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</si>
  <si>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</si>
  <si>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</si>
  <si>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</si>
  <si>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</si>
  <si>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</si>
  <si>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</si>
  <si>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</si>
  <si>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</si>
  <si>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</si>
  <si>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</si>
  <si>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</si>
  <si>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</si>
  <si>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</si>
  <si>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</si>
  <si>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</si>
  <si>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</si>
  <si>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</si>
  <si>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</si>
  <si>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</si>
  <si>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</si>
  <si>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</si>
  <si>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</si>
  <si>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</si>
  <si>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</si>
  <si>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</si>
  <si>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</si>
  <si>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</si>
  <si>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</si>
  <si>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</si>
  <si>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</si>
  <si>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</si>
  <si>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</si>
  <si>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</si>
  <si>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</si>
  <si>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</si>
  <si>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</si>
  <si>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</si>
  <si>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</si>
  <si>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</si>
  <si>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</si>
  <si>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</si>
  <si>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</si>
  <si>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</si>
  <si>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</si>
  <si>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</si>
  <si>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</si>
  <si>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</si>
  <si>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</si>
  <si>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</si>
  <si>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</si>
  <si>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</si>
  <si>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</si>
  <si>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</si>
  <si>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</si>
  <si>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</si>
  <si>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</si>
  <si>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</si>
  <si>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</si>
  <si>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</si>
  <si>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</si>
  <si>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</si>
  <si>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</si>
  <si>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</si>
  <si>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</si>
  <si>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</si>
  <si>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</si>
  <si>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</si>
  <si>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</si>
  <si>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</si>
  <si>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</si>
  <si>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</si>
  <si>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</si>
  <si>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</si>
  <si>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</si>
  <si>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</si>
  <si>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</si>
  <si>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</si>
  <si>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</si>
  <si>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</si>
  <si>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</si>
  <si>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</si>
  <si>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</si>
  <si>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</si>
  <si>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</si>
  <si>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</si>
  <si>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</si>
  <si>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</si>
  <si>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</si>
  <si>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</si>
  <si>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</si>
  <si>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</si>
  <si>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</si>
  <si>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</si>
  <si>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</si>
  <si>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</si>
  <si>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</si>
  <si>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</si>
  <si>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</si>
  <si>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</si>
  <si>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</si>
  <si>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</si>
  <si>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</si>
  <si>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</si>
  <si>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</si>
  <si>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</si>
  <si>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</si>
  <si>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</si>
  <si>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</si>
  <si>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</si>
  <si>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</si>
  <si>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</si>
  <si>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</si>
  <si>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</si>
  <si>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</si>
  <si>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</si>
  <si>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</si>
  <si>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</si>
  <si>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</si>
  <si>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</si>
  <si>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</si>
  <si>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</si>
  <si>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</si>
  <si>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</si>
  <si>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</si>
  <si>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</si>
  <si>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</si>
  <si>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</si>
  <si>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</si>
  <si>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</si>
  <si>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</si>
  <si>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</si>
  <si>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</si>
  <si>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</si>
  <si>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</si>
  <si>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</si>
  <si>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</si>
  <si>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</si>
  <si>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</si>
  <si>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</si>
  <si>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</si>
  <si>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</si>
  <si>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</si>
  <si>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</si>
  <si>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</si>
  <si>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</si>
  <si>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</si>
  <si>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</si>
  <si>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</si>
  <si>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</si>
  <si>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</si>
  <si>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</si>
  <si>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</si>
  <si>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</si>
  <si>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</si>
  <si>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</si>
  <si>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</si>
  <si>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</si>
  <si>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</si>
  <si>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</si>
  <si>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</si>
  <si>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</si>
  <si>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</si>
  <si>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</si>
  <si>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</si>
  <si>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</si>
  <si>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</si>
  <si>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</si>
  <si>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</si>
  <si>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</si>
  <si>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</si>
  <si>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</si>
  <si>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</si>
  <si>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</si>
  <si>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</si>
  <si>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</si>
  <si>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</si>
  <si>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</si>
  <si>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</si>
  <si>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</si>
  <si>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</si>
  <si>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</si>
  <si>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</si>
  <si>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</si>
  <si>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</si>
  <si>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</si>
  <si>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</si>
  <si>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</si>
  <si>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</si>
  <si>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</si>
  <si>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</si>
  <si>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</si>
  <si>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</si>
  <si>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</si>
  <si>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</si>
  <si>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</si>
  <si>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</si>
  <si>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</si>
  <si>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</si>
  <si>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</si>
  <si>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</si>
  <si>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</si>
  <si>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</si>
  <si>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</si>
  <si>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</si>
  <si>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</si>
  <si>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</si>
  <si>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</si>
  <si>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</si>
  <si>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</si>
  <si>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</si>
  <si>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</si>
  <si>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</si>
  <si>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</si>
  <si>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</si>
  <si>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</si>
  <si>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</si>
  <si>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</si>
  <si>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</si>
  <si>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</si>
  <si>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</si>
  <si>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</si>
  <si>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</si>
  <si>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</si>
  <si>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</si>
  <si>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</si>
  <si>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</si>
  <si>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</si>
  <si>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</si>
  <si>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</si>
  <si>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</si>
  <si>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</si>
  <si>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</si>
  <si>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</si>
  <si>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</si>
  <si>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</si>
  <si>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</si>
  <si>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</si>
  <si>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</si>
  <si>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</si>
  <si>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</si>
  <si>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</si>
  <si>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</si>
  <si>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</si>
  <si>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</si>
  <si>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</si>
  <si>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</si>
  <si>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</si>
  <si>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</si>
  <si>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</si>
  <si>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</si>
  <si>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</si>
  <si>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</si>
  <si>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</si>
  <si>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</si>
  <si>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</si>
  <si>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</si>
  <si>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</si>
  <si>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</si>
  <si>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</si>
  <si>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</si>
  <si>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</si>
  <si>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</si>
  <si>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</si>
  <si>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</si>
  <si>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</si>
  <si>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</si>
  <si>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</si>
  <si>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</si>
  <si>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</si>
  <si>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</si>
  <si>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</si>
  <si>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</si>
  <si>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</si>
  <si>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</si>
  <si>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</si>
  <si>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</si>
  <si>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</si>
  <si>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</si>
  <si>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</si>
  <si>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</si>
  <si>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</si>
  <si>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</si>
  <si>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</si>
  <si>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</si>
  <si>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</si>
  <si>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</si>
  <si>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</si>
  <si>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</si>
  <si>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</si>
  <si>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</si>
  <si>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</si>
  <si>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</si>
  <si>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</si>
  <si>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</si>
  <si>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</si>
  <si>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</si>
  <si>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</si>
  <si>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</si>
  <si>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</si>
  <si>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</si>
  <si>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</si>
  <si>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</si>
  <si>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</si>
  <si>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</si>
  <si>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</si>
  <si>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</si>
  <si>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</si>
  <si>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</si>
  <si>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</si>
  <si>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</si>
  <si>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</si>
  <si>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</si>
  <si>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</si>
  <si>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</si>
  <si>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</si>
  <si>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</si>
  <si>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</si>
  <si>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</si>
  <si>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</si>
  <si>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</si>
  <si>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</si>
  <si>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</si>
  <si>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</si>
  <si>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</si>
  <si>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</si>
  <si>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</si>
  <si>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</si>
  <si>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</si>
  <si>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</si>
  <si>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</si>
  <si>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</si>
  <si>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</si>
  <si>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</si>
  <si>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</si>
  <si>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</si>
  <si>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</si>
  <si>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</si>
  <si>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</si>
  <si>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</si>
  <si>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</si>
  <si>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</si>
  <si>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</si>
  <si>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</si>
  <si>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</si>
  <si>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</si>
  <si>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</si>
  <si>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</si>
  <si>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</si>
  <si>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</si>
  <si>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</si>
  <si>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</si>
  <si>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</si>
  <si>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</si>
  <si>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</si>
  <si>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</si>
  <si>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</si>
  <si>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</si>
  <si>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</si>
  <si>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</si>
  <si>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</si>
  <si>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</si>
  <si>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</si>
  <si>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</si>
  <si>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</si>
  <si>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</si>
  <si>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</si>
  <si>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</si>
  <si>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</si>
  <si>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</si>
  <si>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</si>
  <si>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</si>
  <si>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</si>
  <si>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</si>
  <si>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</si>
  <si>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</si>
  <si>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</si>
  <si>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</si>
  <si>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</si>
  <si>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</si>
  <si>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</si>
  <si>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</si>
  <si>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</si>
  <si>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</si>
  <si>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</si>
  <si>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</si>
  <si>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</si>
  <si>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</si>
  <si>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</si>
  <si>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</si>
  <si>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</si>
  <si>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</si>
  <si>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</si>
  <si>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</si>
  <si>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</si>
  <si>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</si>
  <si>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</si>
  <si>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</si>
  <si>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</si>
  <si>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</si>
  <si>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</si>
  <si>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</si>
  <si>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</si>
  <si>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</si>
  <si>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</si>
  <si>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</si>
  <si>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</si>
  <si>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</si>
  <si>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</si>
  <si>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</si>
  <si>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</si>
  <si>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</si>
  <si>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</si>
  <si>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</si>
  <si>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</si>
  <si>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</si>
  <si>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</si>
  <si>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</si>
  <si>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</si>
  <si>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</si>
  <si>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</si>
  <si>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</si>
  <si>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</si>
  <si>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</si>
  <si>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</si>
  <si>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</si>
  <si>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</si>
  <si>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</si>
  <si>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</si>
  <si>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</si>
  <si>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</si>
  <si>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</si>
  <si>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</si>
  <si>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</si>
  <si>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</si>
  <si>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</si>
  <si>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</si>
  <si>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</si>
  <si>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</si>
  <si>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</si>
  <si>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</si>
  <si>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</si>
  <si>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</si>
  <si>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</si>
  <si>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</si>
  <si>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</si>
  <si>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</si>
  <si>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</si>
  <si>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</si>
  <si>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</si>
  <si>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</si>
  <si>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</si>
  <si>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</si>
  <si>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</si>
  <si>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</si>
  <si>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</si>
  <si>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</si>
  <si>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</si>
  <si>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</si>
  <si>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</si>
  <si>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</si>
  <si>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</si>
  <si>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</si>
  <si>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</si>
  <si>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</si>
  <si>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</si>
  <si>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</si>
  <si>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</si>
  <si>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</si>
  <si>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</si>
  <si>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</si>
  <si>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</si>
  <si>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</si>
  <si>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</si>
  <si>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</si>
  <si>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</si>
  <si>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</si>
  <si>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</si>
  <si>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</si>
  <si>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</si>
  <si>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</si>
  <si>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</si>
  <si>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</si>
  <si>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</si>
  <si>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</si>
  <si>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</si>
  <si>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</si>
  <si>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</si>
  <si>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</si>
  <si>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</si>
  <si>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</si>
  <si>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</si>
  <si>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</si>
  <si>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</si>
  <si>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</si>
  <si>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</si>
  <si>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</si>
  <si>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</si>
  <si>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</si>
  <si>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</si>
  <si>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</si>
  <si>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</si>
  <si>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</si>
  <si>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</si>
  <si>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</si>
  <si>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</si>
  <si>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</si>
  <si>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</si>
  <si>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</si>
  <si>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</si>
  <si>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</si>
  <si>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</si>
  <si>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</si>
  <si>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</si>
  <si>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</si>
  <si>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</si>
  <si>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</si>
  <si>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</si>
  <si>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</si>
  <si>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</si>
  <si>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</si>
  <si>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</si>
  <si>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</si>
  <si>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</si>
  <si>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</si>
  <si>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</si>
  <si>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</si>
  <si>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</si>
  <si>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</si>
  <si>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</si>
  <si>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</si>
  <si>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</si>
  <si>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</si>
  <si>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</si>
  <si>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</si>
  <si>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</si>
  <si>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</si>
  <si>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</si>
  <si>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</si>
  <si>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</si>
  <si>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</si>
  <si>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</si>
  <si>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</si>
  <si>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</si>
  <si>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</si>
  <si>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</si>
  <si>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</si>
  <si>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</si>
  <si>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</si>
  <si>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</si>
  <si>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</si>
  <si>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</si>
  <si>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</si>
  <si>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</si>
  <si>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</si>
  <si>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</si>
  <si>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</si>
  <si>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</si>
  <si>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</si>
  <si>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</si>
  <si>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</si>
  <si>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</si>
  <si>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</si>
  <si>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</si>
  <si>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</si>
  <si>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</si>
  <si>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</si>
  <si>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</si>
  <si>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</si>
  <si>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</si>
  <si>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</si>
  <si>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</si>
  <si>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</si>
  <si>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</si>
  <si>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</si>
  <si>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</si>
  <si>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</si>
  <si>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</si>
  <si>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</si>
  <si>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</si>
  <si>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</si>
  <si>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</si>
  <si>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</si>
  <si>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</si>
  <si>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</si>
  <si>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</si>
  <si>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</si>
  <si>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</si>
  <si>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</si>
  <si>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</si>
  <si>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</si>
  <si>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</si>
  <si>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</si>
  <si>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</si>
  <si>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</si>
  <si>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</si>
  <si>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</si>
  <si>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</si>
  <si>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</si>
  <si>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</si>
  <si>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</si>
  <si>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</si>
  <si>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</si>
  <si>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</si>
  <si>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</si>
  <si>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</si>
  <si>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</si>
  <si>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</si>
  <si>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</si>
  <si>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</si>
  <si>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</si>
  <si>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</si>
  <si>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</si>
  <si>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</si>
  <si>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</si>
  <si>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</si>
  <si>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</si>
  <si>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</si>
  <si>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</si>
  <si>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</si>
  <si>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</si>
  <si>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</si>
  <si>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</si>
  <si>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</si>
  <si>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</si>
  <si>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</si>
  <si>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</si>
  <si>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</si>
  <si>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</si>
  <si>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</si>
  <si>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</si>
  <si>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</si>
  <si>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</si>
  <si>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</si>
  <si>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</si>
  <si>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</si>
  <si>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</si>
  <si>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</si>
  <si>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</si>
  <si>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</si>
  <si>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</si>
  <si>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</si>
  <si>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</si>
  <si>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</si>
  <si>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</si>
  <si>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</si>
  <si>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</si>
  <si>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</si>
  <si>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</si>
  <si>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</si>
  <si>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</si>
  <si>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</si>
  <si>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</si>
  <si>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</si>
  <si>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</si>
  <si>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</si>
  <si>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</si>
  <si>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</si>
  <si>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</si>
  <si>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</si>
  <si>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</si>
  <si>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</si>
  <si>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</si>
  <si>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</si>
  <si>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</si>
  <si>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</si>
  <si>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</si>
  <si>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</si>
  <si>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</si>
  <si>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</si>
  <si>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</si>
  <si>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</si>
  <si>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</si>
  <si>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</si>
  <si>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</si>
  <si>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</si>
  <si>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</si>
  <si>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</si>
  <si>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</si>
  <si>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</si>
  <si>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</si>
  <si>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</si>
  <si>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</si>
  <si>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</si>
  <si>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</si>
  <si>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</si>
  <si>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</si>
  <si>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</si>
  <si>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</si>
  <si>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</si>
  <si>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</si>
  <si>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</si>
  <si>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</si>
  <si>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</si>
  <si>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</si>
  <si>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</si>
  <si>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</si>
  <si>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</si>
  <si>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</si>
  <si>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</si>
  <si>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</si>
  <si>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</si>
  <si>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</si>
  <si>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</si>
  <si>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</si>
  <si>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</si>
  <si>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</si>
  <si>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</si>
  <si>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</si>
  <si>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</si>
  <si>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</si>
  <si>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</si>
  <si>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</si>
  <si>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</si>
  <si>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</si>
  <si>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</si>
  <si>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</si>
  <si>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</si>
  <si>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</si>
  <si>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</si>
  <si>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</si>
  <si>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</si>
  <si>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</si>
  <si>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</si>
  <si>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</si>
  <si>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</si>
  <si>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</si>
  <si>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</si>
  <si>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</si>
  <si>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</si>
  <si>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</si>
  <si>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</si>
  <si>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</si>
  <si>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</si>
  <si>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</si>
  <si>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</si>
  <si>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</si>
  <si>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</si>
  <si>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</si>
  <si>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</si>
  <si>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</si>
  <si>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</si>
  <si>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</si>
  <si>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</si>
  <si>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</si>
  <si>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</si>
  <si>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</si>
  <si>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</si>
  <si>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</si>
  <si>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</si>
  <si>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</si>
  <si>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</si>
  <si>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</si>
  <si>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</si>
  <si>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</si>
  <si>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</si>
  <si>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</si>
  <si>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</si>
  <si>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</si>
  <si>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</si>
  <si>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</si>
  <si>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</si>
  <si>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</si>
  <si>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</si>
  <si>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</si>
  <si>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</si>
  <si>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</si>
  <si>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</si>
  <si>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</si>
  <si>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</si>
  <si>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</si>
  <si>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</si>
  <si>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</si>
  <si>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</si>
  <si>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</si>
  <si>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</si>
  <si>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</si>
  <si>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</si>
  <si>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</si>
  <si>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</si>
  <si>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</si>
  <si>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</si>
  <si>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</si>
  <si>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</si>
  <si>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</si>
  <si>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</si>
  <si>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</si>
  <si>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</si>
  <si>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</si>
  <si>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</si>
  <si>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</si>
  <si>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</si>
  <si>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</si>
  <si>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</si>
  <si>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</si>
  <si>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</si>
  <si>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</si>
  <si>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</si>
  <si>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</si>
  <si>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</si>
  <si>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</si>
  <si>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</si>
  <si>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</si>
  <si>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</si>
  <si>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</si>
  <si>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</si>
  <si>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</si>
  <si>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</si>
  <si>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</si>
  <si>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</si>
  <si>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</si>
  <si>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</si>
  <si>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</si>
  <si>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</si>
  <si>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</si>
  <si>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</si>
  <si>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</si>
  <si>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</si>
  <si>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</si>
  <si>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</si>
  <si>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</si>
  <si>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</si>
  <si>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</si>
  <si>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</si>
  <si>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</si>
  <si>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</si>
  <si>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</si>
  <si>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</si>
  <si>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</si>
  <si>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</si>
  <si>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</si>
  <si>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</si>
  <si>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</si>
  <si>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</si>
  <si>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</si>
  <si>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</si>
  <si>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</si>
  <si>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</si>
  <si>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</si>
  <si>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</si>
  <si>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</si>
  <si>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</si>
  <si>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</si>
  <si>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</si>
  <si>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</si>
  <si>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</si>
  <si>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</si>
  <si>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</si>
  <si>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</si>
  <si>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</si>
  <si>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</si>
  <si>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</si>
  <si>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</si>
  <si>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</si>
  <si>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</si>
  <si>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</si>
  <si>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</si>
  <si>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</si>
  <si>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</si>
  <si>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</si>
  <si>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</si>
  <si>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</si>
  <si>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</si>
  <si>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</si>
  <si>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</si>
  <si>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</si>
  <si>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</si>
  <si>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</si>
  <si>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</si>
  <si>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</si>
  <si>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</si>
  <si>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</si>
  <si>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</si>
  <si>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</si>
  <si>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</si>
  <si>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</si>
  <si>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</si>
  <si>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</si>
  <si>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</si>
  <si>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</si>
  <si>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</si>
  <si>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</si>
  <si>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</si>
  <si>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</si>
  <si>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</si>
  <si>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</si>
  <si>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</si>
  <si>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</si>
  <si>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</si>
  <si>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</si>
  <si>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</si>
  <si>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</si>
  <si>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</si>
  <si>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</si>
  <si>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</si>
  <si>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</si>
  <si>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</si>
  <si>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</si>
  <si>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</si>
  <si>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</si>
  <si>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</si>
  <si>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</si>
  <si>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</si>
  <si>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</si>
  <si>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</si>
  <si>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</si>
  <si>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</si>
  <si>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</si>
  <si>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</si>
  <si>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</si>
  <si>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</si>
  <si>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</si>
  <si>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</si>
  <si>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</si>
  <si>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</si>
  <si>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</si>
  <si>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</si>
  <si>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</si>
  <si>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</si>
  <si>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</si>
  <si>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</si>
  <si>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</si>
  <si>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</si>
  <si>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</si>
  <si>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</si>
  <si>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</si>
  <si>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</si>
  <si>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</si>
  <si>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</si>
  <si>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</si>
  <si>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</si>
  <si>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</si>
  <si>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</si>
  <si>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</si>
  <si>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</si>
  <si>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</si>
  <si>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</si>
  <si>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</si>
  <si>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</si>
  <si>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</si>
  <si>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</si>
  <si>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</si>
  <si>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</si>
  <si>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</si>
  <si>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</si>
  <si>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</si>
  <si>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</si>
  <si>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</si>
  <si>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</si>
  <si>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</si>
  <si>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</si>
  <si>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</si>
  <si>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</si>
  <si>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</si>
  <si>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</si>
  <si>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</si>
  <si>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</si>
  <si>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</si>
  <si>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</si>
  <si>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</si>
  <si>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</si>
  <si>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</si>
  <si>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</si>
  <si>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</si>
  <si>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</si>
  <si>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</si>
  <si>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</si>
  <si>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</si>
  <si>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</si>
  <si>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</si>
  <si>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</si>
  <si>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</si>
  <si>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</si>
  <si>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</si>
  <si>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</si>
  <si>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</si>
  <si>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</si>
  <si>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</si>
  <si>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</si>
  <si>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</si>
  <si>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</si>
  <si>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</si>
  <si>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</si>
  <si>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</si>
  <si>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</si>
  <si>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</si>
  <si>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</si>
  <si>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</si>
  <si>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</si>
  <si>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</si>
  <si>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</si>
  <si>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</si>
  <si>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</si>
  <si>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</si>
  <si>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</si>
  <si>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</si>
  <si>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</si>
  <si>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</si>
  <si>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</si>
  <si>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</si>
  <si>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</si>
  <si>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</si>
  <si>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</si>
  <si>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</si>
  <si>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</si>
  <si>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</si>
  <si>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</si>
  <si>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</si>
  <si>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</si>
  <si>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</si>
  <si>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</si>
  <si>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</si>
  <si>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</si>
  <si>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</si>
  <si>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</si>
  <si>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</si>
  <si>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</si>
  <si>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</si>
  <si>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</si>
  <si>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</si>
  <si>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</si>
  <si>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</si>
  <si>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</si>
  <si>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</si>
  <si>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</si>
  <si>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</si>
  <si>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</si>
  <si>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</si>
  <si>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</si>
  <si>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</si>
  <si>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</si>
  <si>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</si>
  <si>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</si>
  <si>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</si>
  <si>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</si>
  <si>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</si>
  <si>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</si>
  <si>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</si>
  <si>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</si>
  <si>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</si>
  <si>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</si>
  <si>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</si>
  <si>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</si>
  <si>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</si>
  <si>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</si>
  <si>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</si>
  <si>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</si>
  <si>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</si>
  <si>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</si>
  <si>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</si>
  <si>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</si>
  <si>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</si>
  <si>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</si>
  <si>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</si>
  <si>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</si>
  <si>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</si>
  <si>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</si>
  <si>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</si>
  <si>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</si>
  <si>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</si>
  <si>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</si>
  <si>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</si>
  <si>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</si>
  <si>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</si>
  <si>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</si>
  <si>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</si>
  <si>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</si>
  <si>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</si>
  <si>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</si>
  <si>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</si>
  <si>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</si>
  <si>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</si>
  <si>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</si>
  <si>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</si>
  <si>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</si>
  <si>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</si>
  <si>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</si>
  <si>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</si>
  <si>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</si>
  <si>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</si>
  <si>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</si>
  <si>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</si>
  <si>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</si>
  <si>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</si>
  <si>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</si>
  <si>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</si>
  <si>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</si>
  <si>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</si>
  <si>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</si>
  <si>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</si>
  <si>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</si>
  <si>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</si>
  <si>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</si>
  <si>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</si>
  <si>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</si>
  <si>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</si>
  <si>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</si>
  <si>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</si>
  <si>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</si>
  <si>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</si>
  <si>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</si>
  <si>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</si>
  <si>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</si>
  <si>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</si>
  <si>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</si>
  <si>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</si>
  <si>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</si>
  <si>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</si>
  <si>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</si>
  <si>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</si>
  <si>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</si>
  <si>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</si>
  <si>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</si>
  <si>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</si>
  <si>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</si>
  <si>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</si>
  <si>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</si>
  <si>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</si>
  <si>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</si>
  <si>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</si>
  <si>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</si>
  <si>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</si>
  <si>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</si>
  <si>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</si>
  <si>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</si>
  <si>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</si>
  <si>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</si>
  <si>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</si>
  <si>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</si>
  <si>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</si>
  <si>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</si>
  <si>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</si>
  <si>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</si>
  <si>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</si>
  <si>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</si>
  <si>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</si>
  <si>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</si>
  <si>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</si>
  <si>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</si>
  <si>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</si>
  <si>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</si>
  <si>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</si>
  <si>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</si>
  <si>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</si>
  <si>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</si>
  <si>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</si>
  <si>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</si>
  <si>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</si>
  <si>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</si>
  <si>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</si>
  <si>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</si>
  <si>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</si>
  <si>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</si>
  <si>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</si>
  <si>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</si>
  <si>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</si>
  <si>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</si>
  <si>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</si>
  <si>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</si>
  <si>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</si>
  <si>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</si>
  <si>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</si>
  <si>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</si>
  <si>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</si>
  <si>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</si>
  <si>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</si>
  <si>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</si>
  <si>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</si>
  <si>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</si>
  <si>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</si>
  <si>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</si>
  <si>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</si>
  <si>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</si>
  <si>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</si>
  <si>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</si>
  <si>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</si>
  <si>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</si>
  <si>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</si>
  <si>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</si>
  <si>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</si>
  <si>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</si>
  <si>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</si>
  <si>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</si>
  <si>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</si>
  <si>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</si>
  <si>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</si>
  <si>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</si>
  <si>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</si>
  <si>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</si>
  <si>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</si>
  <si>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</si>
  <si>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</si>
  <si>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</si>
  <si>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</si>
  <si>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</si>
  <si>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</si>
  <si>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</si>
  <si>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</si>
  <si>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</si>
  <si>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</si>
  <si>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</si>
  <si>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</si>
  <si>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</si>
  <si>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</si>
  <si>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</si>
  <si>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</si>
  <si>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</si>
  <si>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</si>
  <si>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</si>
  <si>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</si>
  <si>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</si>
  <si>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</si>
  <si>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</si>
  <si>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</si>
  <si>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</si>
  <si>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</si>
  <si>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</si>
  <si>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</si>
  <si>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</si>
  <si>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</si>
  <si>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</si>
  <si>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</si>
  <si>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</si>
  <si>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</si>
  <si>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</si>
  <si>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</si>
  <si>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</si>
  <si>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</si>
  <si>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</si>
  <si>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</si>
  <si>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</si>
  <si>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</si>
  <si>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</si>
  <si>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</si>
  <si>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</si>
  <si>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</si>
  <si>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</si>
  <si>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</si>
  <si>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</si>
  <si>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</si>
  <si>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</si>
  <si>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</si>
  <si>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</si>
  <si>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</si>
  <si>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</si>
  <si>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</si>
  <si>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</si>
  <si>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</si>
  <si>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</si>
  <si>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</si>
  <si>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</si>
  <si>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</si>
  <si>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</si>
  <si>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</si>
  <si>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</si>
  <si>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</si>
  <si>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</si>
  <si>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</si>
  <si>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</si>
  <si>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</si>
  <si>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</si>
  <si>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</si>
  <si>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</si>
  <si>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</si>
  <si>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</si>
  <si>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</si>
  <si>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</si>
  <si>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</si>
  <si>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</si>
  <si>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</si>
  <si>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</si>
  <si>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</si>
  <si>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</si>
  <si>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</si>
  <si>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</si>
  <si>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</si>
  <si>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</si>
  <si>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</si>
  <si>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</si>
  <si>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</si>
  <si>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</si>
  <si>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</si>
  <si>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</si>
  <si>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</si>
  <si>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</si>
  <si>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</si>
  <si>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</si>
  <si>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</si>
  <si>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</si>
  <si>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</si>
  <si>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</si>
  <si>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</si>
  <si>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</si>
  <si>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</si>
  <si>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</si>
  <si>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</si>
  <si>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</si>
  <si>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</si>
  <si>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</si>
  <si>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</si>
  <si>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</si>
  <si>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</si>
  <si>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</si>
  <si>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</si>
  <si>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</si>
  <si>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</si>
  <si>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</si>
  <si>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</si>
  <si>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</si>
  <si>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</si>
  <si>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</si>
  <si>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</si>
  <si>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</si>
  <si>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</si>
  <si>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</si>
  <si>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</si>
  <si>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</si>
  <si>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</si>
  <si>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</si>
  <si>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</si>
  <si>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</si>
  <si>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</si>
  <si>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</si>
  <si>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</si>
  <si>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</si>
  <si>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</si>
  <si>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</si>
  <si>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</si>
  <si>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</si>
  <si>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</si>
  <si>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</si>
  <si>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</si>
  <si>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</si>
  <si>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</si>
  <si>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</si>
  <si>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</si>
  <si>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</si>
  <si>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</si>
  <si>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</si>
  <si>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</si>
  <si>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</si>
  <si>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</si>
  <si>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</si>
  <si>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</si>
  <si>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</si>
  <si>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</si>
  <si>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</si>
  <si>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</si>
  <si>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</si>
  <si>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</si>
  <si>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</si>
  <si>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</si>
  <si>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</si>
  <si>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</si>
  <si>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</si>
  <si>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</si>
  <si>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</si>
  <si>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</si>
  <si>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</si>
  <si>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</si>
  <si>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</si>
  <si>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</si>
  <si>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</si>
  <si>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</si>
  <si>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</si>
  <si>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</si>
  <si>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</si>
  <si>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</si>
  <si>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</si>
  <si>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</si>
  <si>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</si>
  <si>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</si>
  <si>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</si>
  <si>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</si>
  <si>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</si>
  <si>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</si>
  <si>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</si>
  <si>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</si>
  <si>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</si>
  <si>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</si>
  <si>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</si>
  <si>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</si>
  <si>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</si>
  <si>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</si>
  <si>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</si>
  <si>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</si>
  <si>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</si>
  <si>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</si>
  <si>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</si>
  <si>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</si>
  <si>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</si>
  <si>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</si>
  <si>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</si>
  <si>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</si>
  <si>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</si>
  <si>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</si>
  <si>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</si>
  <si>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</si>
  <si>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</si>
  <si>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</si>
  <si>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</si>
  <si>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</si>
  <si>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</si>
  <si>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</si>
  <si>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</si>
  <si>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</si>
  <si>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</si>
  <si>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</si>
  <si>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</si>
  <si>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</si>
  <si>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</si>
  <si>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</si>
  <si>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</si>
  <si>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</si>
  <si>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</si>
  <si>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</si>
  <si>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</si>
  <si>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</si>
  <si>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</si>
  <si>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</si>
  <si>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</si>
  <si>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</si>
  <si>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</si>
  <si>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</si>
  <si>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</si>
  <si>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</si>
  <si>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</si>
  <si>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</si>
  <si>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</si>
  <si>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</si>
  <si>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</si>
  <si>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</si>
  <si>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</si>
  <si>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</si>
  <si>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</si>
  <si>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</si>
  <si>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</si>
  <si>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</si>
  <si>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</si>
  <si>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</si>
  <si>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</si>
  <si>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</si>
  <si>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</si>
  <si>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</si>
  <si>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</si>
  <si>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</si>
  <si>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</si>
  <si>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</si>
  <si>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</si>
  <si>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</si>
  <si>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</si>
  <si>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</si>
  <si>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</si>
  <si>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</si>
  <si>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</si>
  <si>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</si>
  <si>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</si>
  <si>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</si>
  <si>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</si>
  <si>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</si>
  <si>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</si>
  <si>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</si>
  <si>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</si>
  <si>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</si>
  <si>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</si>
  <si>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</si>
  <si>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</si>
  <si>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</si>
  <si>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</si>
  <si>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</si>
  <si>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</si>
  <si>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</si>
  <si>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</si>
  <si>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</si>
  <si>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</si>
  <si>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</si>
  <si>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</si>
  <si>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</si>
  <si>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</si>
  <si>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</si>
  <si>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</si>
  <si>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</si>
  <si>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</si>
  <si>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</si>
  <si>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</si>
  <si>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</si>
  <si>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</si>
  <si>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</si>
  <si>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</si>
  <si>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</si>
  <si>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</si>
  <si>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</si>
  <si>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</si>
  <si>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</si>
  <si>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</si>
  <si>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</si>
  <si>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</si>
  <si>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</si>
  <si>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</si>
  <si>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</si>
  <si>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</si>
  <si>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</si>
  <si>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</si>
  <si>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</si>
  <si>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</si>
  <si>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</si>
  <si>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</si>
  <si>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</si>
  <si>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</si>
  <si>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</si>
  <si>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</si>
  <si>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</si>
  <si>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</si>
  <si>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</si>
  <si>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</si>
  <si>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</si>
  <si>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</si>
  <si>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</si>
  <si>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</si>
  <si>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</si>
  <si>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</si>
  <si>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</si>
  <si>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</si>
  <si>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</si>
  <si>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</si>
  <si>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</si>
  <si>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</si>
  <si>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</si>
  <si>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</si>
  <si>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</si>
  <si>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</si>
  <si>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</si>
  <si>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</si>
  <si>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</si>
  <si>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</si>
  <si>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</si>
  <si>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</si>
  <si>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</si>
  <si>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</si>
  <si>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</si>
  <si>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</si>
  <si>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</si>
  <si>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</si>
  <si>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</si>
  <si>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</si>
  <si>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</si>
  <si>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</si>
  <si>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</si>
  <si>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</si>
  <si>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</si>
  <si>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</si>
  <si>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</si>
  <si>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</si>
  <si>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</si>
  <si>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</si>
  <si>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</si>
  <si>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</si>
  <si>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</si>
  <si>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</si>
  <si>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</si>
  <si>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</si>
  <si>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</si>
  <si>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</si>
  <si>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</si>
  <si>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</si>
  <si>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</si>
  <si>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</si>
  <si>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</si>
  <si>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</si>
  <si>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</si>
  <si>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</si>
  <si>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</si>
  <si>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</si>
  <si>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</si>
  <si>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</si>
  <si>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</si>
  <si>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</si>
  <si>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</si>
  <si>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</si>
  <si>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</si>
  <si>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</si>
  <si>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</si>
  <si>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</si>
  <si>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</si>
  <si>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</si>
  <si>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</si>
  <si>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</si>
  <si>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</si>
  <si>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</si>
  <si>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</si>
  <si>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</si>
  <si>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</si>
  <si>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</si>
  <si>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</si>
  <si>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</si>
  <si>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</si>
  <si>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</si>
  <si>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</si>
  <si>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</si>
  <si>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</si>
  <si>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</si>
  <si>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</si>
  <si>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</si>
  <si>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</si>
  <si>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</si>
  <si>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</si>
  <si>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</si>
  <si>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</si>
  <si>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</si>
  <si>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</si>
  <si>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</si>
  <si>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</si>
  <si>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</si>
  <si>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</si>
  <si>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</si>
  <si>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</si>
  <si>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</si>
  <si>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</si>
  <si>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</si>
  <si>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</si>
  <si>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</si>
  <si>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</si>
  <si>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</si>
  <si>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</si>
  <si>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</si>
  <si>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</si>
  <si>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</si>
  <si>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</si>
  <si>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</si>
  <si>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</si>
  <si>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</si>
  <si>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</si>
  <si>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</si>
  <si>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</si>
  <si>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</si>
  <si>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</si>
  <si>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</si>
  <si>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</si>
  <si>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</si>
  <si>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</si>
  <si>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</si>
  <si>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</si>
  <si>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</si>
  <si>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</si>
  <si>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</si>
  <si>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</si>
  <si>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</si>
  <si>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</si>
  <si>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</si>
  <si>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</si>
  <si>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</si>
  <si>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</si>
  <si>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</si>
  <si>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</si>
  <si>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</si>
  <si>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</si>
  <si>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</si>
  <si>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</si>
  <si>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</si>
  <si>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</si>
  <si>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</si>
  <si>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</si>
  <si>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</si>
  <si>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</si>
  <si>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</si>
  <si>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</si>
  <si>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</si>
  <si>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</si>
  <si>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</si>
  <si>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</si>
  <si>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</si>
  <si>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</si>
  <si>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</si>
  <si>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</si>
  <si>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</si>
  <si>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</si>
  <si>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</si>
  <si>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</si>
  <si>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</si>
  <si>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</si>
  <si>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</si>
  <si>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</si>
  <si>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</si>
  <si>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</si>
  <si>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</si>
  <si>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</si>
  <si>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</si>
  <si>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</si>
  <si>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</si>
  <si>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</si>
  <si>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</si>
  <si>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</si>
  <si>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</si>
  <si>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</si>
  <si>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</si>
  <si>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</si>
  <si>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</si>
  <si>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</si>
  <si>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</si>
  <si>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</si>
  <si>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</si>
  <si>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</si>
  <si>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</si>
  <si>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</si>
  <si>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</si>
  <si>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</si>
  <si>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</si>
  <si>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</si>
  <si>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</si>
  <si>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</si>
  <si>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</si>
  <si>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</si>
  <si>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</si>
  <si>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</si>
  <si>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</si>
  <si>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</si>
  <si>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</si>
  <si>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</si>
  <si>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</si>
  <si>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</si>
  <si>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</si>
  <si>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</si>
  <si>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</si>
  <si>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</si>
  <si>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</si>
  <si>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</si>
  <si>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</si>
  <si>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</si>
  <si>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</si>
  <si>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</si>
  <si>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</si>
  <si>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</si>
  <si>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</si>
  <si>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</si>
  <si>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</si>
  <si>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</si>
  <si>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</si>
  <si>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</si>
  <si>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</si>
  <si>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</si>
  <si>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</si>
  <si>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</si>
  <si>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</si>
  <si>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</si>
  <si>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</si>
  <si>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</si>
  <si>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</si>
  <si>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</si>
  <si>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</si>
  <si>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</si>
  <si>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</si>
  <si>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</si>
  <si>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</si>
  <si>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</si>
  <si>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</si>
  <si>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</si>
  <si>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</si>
  <si>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</si>
  <si>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</si>
  <si>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</si>
  <si>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</si>
  <si>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</si>
  <si>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</si>
  <si>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</si>
  <si>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</si>
  <si>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</si>
  <si>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</si>
  <si>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</si>
  <si>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</si>
  <si>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</si>
  <si>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</si>
  <si>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</si>
  <si>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</si>
  <si>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</si>
  <si>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</si>
  <si>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</si>
  <si>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</si>
  <si>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</si>
  <si>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</si>
  <si>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</si>
  <si>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</si>
  <si>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</si>
  <si>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</si>
  <si>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</si>
  <si>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</si>
  <si>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</si>
  <si>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</si>
  <si>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</si>
  <si>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</si>
  <si>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</si>
  <si>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</si>
  <si>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</si>
  <si>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</si>
  <si>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</si>
  <si>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</si>
  <si>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</si>
  <si>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</si>
  <si>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</si>
  <si>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</si>
  <si>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</si>
  <si>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</si>
  <si>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</si>
  <si>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</si>
  <si>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</si>
  <si>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</si>
  <si>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</si>
  <si>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</si>
  <si>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</si>
  <si>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</si>
  <si>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</si>
  <si>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</si>
  <si>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</si>
  <si>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</si>
  <si>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</si>
  <si>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</si>
  <si>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</si>
  <si>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</si>
  <si>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</si>
  <si>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</si>
  <si>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</si>
  <si>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</si>
  <si>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</si>
  <si>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</si>
  <si>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</si>
  <si>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</si>
  <si>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</si>
  <si>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</si>
  <si>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</si>
  <si>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</si>
  <si>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</si>
  <si>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</si>
  <si>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</si>
  <si>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</si>
  <si>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</si>
  <si>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</si>
  <si>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</si>
  <si>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</si>
  <si>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</si>
  <si>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</si>
  <si>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</si>
  <si>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</si>
  <si>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</si>
  <si>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</si>
  <si>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</si>
  <si>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</si>
  <si>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</si>
  <si>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</si>
  <si>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</si>
  <si>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</si>
  <si>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</si>
  <si>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</si>
  <si>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</si>
  <si>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</si>
  <si>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</si>
  <si>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</si>
  <si>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</si>
  <si>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</si>
  <si>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</si>
  <si>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</si>
  <si>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</si>
  <si>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</si>
  <si>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</si>
  <si>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</si>
  <si>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</si>
  <si>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</si>
  <si>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</si>
  <si>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</si>
  <si>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</si>
  <si>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</si>
  <si>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</si>
  <si>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</si>
  <si>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</si>
  <si>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</si>
  <si>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</si>
  <si>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</si>
  <si>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</si>
  <si>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</si>
  <si>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</si>
  <si>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</si>
  <si>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</si>
  <si>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</si>
  <si>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</si>
  <si>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</si>
  <si>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</si>
  <si>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</si>
  <si>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</si>
  <si>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</si>
  <si>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</si>
  <si>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</si>
  <si>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</si>
  <si>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</si>
  <si>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</si>
  <si>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</si>
  <si>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</si>
  <si>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</si>
  <si>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</si>
  <si>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</si>
  <si>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</si>
  <si>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</si>
  <si>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</si>
  <si>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</si>
  <si>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</si>
  <si>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</si>
  <si>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</si>
  <si>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</si>
  <si>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</si>
  <si>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</si>
  <si>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</si>
  <si>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</si>
  <si>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</si>
  <si>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</si>
  <si>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</si>
  <si>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</si>
  <si>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</si>
  <si>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</si>
  <si>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</si>
  <si>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</si>
  <si>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</si>
  <si>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</si>
  <si>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</si>
  <si>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</si>
  <si>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</si>
  <si>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</si>
  <si>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</si>
  <si>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</si>
  <si>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</si>
  <si>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</si>
  <si>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</si>
  <si>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</si>
  <si>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</si>
  <si>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</si>
  <si>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</si>
  <si>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</si>
  <si>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</si>
  <si>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</si>
  <si>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</si>
  <si>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</si>
  <si>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</si>
  <si>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</si>
  <si>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</si>
  <si>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</si>
  <si>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</si>
  <si>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</si>
  <si>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</si>
  <si>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</si>
  <si>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</si>
  <si>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</si>
  <si>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</si>
  <si>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</si>
  <si>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</si>
  <si>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</si>
  <si>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</si>
  <si>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</si>
  <si>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</si>
  <si>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</si>
  <si>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</si>
  <si>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</si>
  <si>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</si>
  <si>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</si>
  <si>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</si>
  <si>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</si>
  <si>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</si>
  <si>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</si>
  <si>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</si>
  <si>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</si>
  <si>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</si>
  <si>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</si>
  <si>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</si>
  <si>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</si>
  <si>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</si>
  <si>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</si>
  <si>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</si>
  <si>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</si>
  <si>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</si>
  <si>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</si>
  <si>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</si>
  <si>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</si>
  <si>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</si>
  <si>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</si>
  <si>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</si>
  <si>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</si>
  <si>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</si>
  <si>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</si>
  <si>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</si>
  <si>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</si>
  <si>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</si>
  <si>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</si>
  <si>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</si>
  <si>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</si>
  <si>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</si>
  <si>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</si>
  <si>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</si>
  <si>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</si>
  <si>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</si>
  <si>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</si>
  <si>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</si>
  <si>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</si>
  <si>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</si>
  <si>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</si>
  <si>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</si>
  <si>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</si>
  <si>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</si>
  <si>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</si>
  <si>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</si>
  <si>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</si>
  <si>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</si>
  <si>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</si>
  <si>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</si>
  <si>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</si>
  <si>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</si>
  <si>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</si>
  <si>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</si>
  <si>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</si>
  <si>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</si>
  <si>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</si>
  <si>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</si>
  <si>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</si>
  <si>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</si>
  <si>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</si>
  <si>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</si>
  <si>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</si>
  <si>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</si>
  <si>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</si>
  <si>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</si>
  <si>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</si>
  <si>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</si>
  <si>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</si>
  <si>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</si>
  <si>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</si>
  <si>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</si>
  <si>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</si>
  <si>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</si>
  <si>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</si>
  <si>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</si>
  <si>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</si>
  <si>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</si>
  <si>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</si>
  <si>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</si>
  <si>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</si>
  <si>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</si>
  <si>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</si>
  <si>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</si>
  <si>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</si>
  <si>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</si>
  <si>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</si>
  <si>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</si>
  <si>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</si>
  <si>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</si>
  <si>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</si>
  <si>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</si>
  <si>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</si>
  <si>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</si>
  <si>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</si>
  <si>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</si>
  <si>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</si>
  <si>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</si>
  <si>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</si>
  <si>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</si>
  <si>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</si>
  <si>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</si>
  <si>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</si>
  <si>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</si>
  <si>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</si>
  <si>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</si>
  <si>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</si>
  <si>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</si>
  <si>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</si>
  <si>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</si>
  <si>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</si>
  <si>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</si>
  <si>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</si>
  <si>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</si>
  <si>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</si>
  <si>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</si>
  <si>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</si>
  <si>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</si>
  <si>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</si>
  <si>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</si>
  <si>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</si>
  <si>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</si>
  <si>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</si>
  <si>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</si>
  <si>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</si>
  <si>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</si>
  <si>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</si>
  <si>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</si>
  <si>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</si>
  <si>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</si>
  <si>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</si>
  <si>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</si>
  <si>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</si>
  <si>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</si>
  <si>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</si>
  <si>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</si>
  <si>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</si>
  <si>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</si>
  <si>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</si>
  <si>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</si>
  <si>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</si>
  <si>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</si>
  <si>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</si>
  <si>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</si>
  <si>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</si>
  <si>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</si>
  <si>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</si>
  <si>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</si>
  <si>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</si>
  <si>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</si>
  <si>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</si>
  <si>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</si>
  <si>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</si>
  <si>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</si>
  <si>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</si>
  <si>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</si>
  <si>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</si>
  <si>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</si>
  <si>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</si>
  <si>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</si>
  <si>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</si>
  <si>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</si>
  <si>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</si>
  <si>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</si>
  <si>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</si>
  <si>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</si>
  <si>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</si>
  <si>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</si>
  <si>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</si>
  <si>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</si>
  <si>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</si>
  <si>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</si>
  <si>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</si>
  <si>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</si>
  <si>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</si>
  <si>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</si>
  <si>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</si>
  <si>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</si>
  <si>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</si>
  <si>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</si>
  <si>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</si>
  <si>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</si>
  <si>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</si>
  <si>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</si>
  <si>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</si>
  <si>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</si>
  <si>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</si>
  <si>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</si>
  <si>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</si>
  <si>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</si>
  <si>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</si>
  <si>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</si>
  <si>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</si>
  <si>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</si>
  <si>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</si>
  <si>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</si>
  <si>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</si>
  <si>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</si>
  <si>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</si>
  <si>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</si>
  <si>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</si>
  <si>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</si>
  <si>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</si>
  <si>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</si>
  <si>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</si>
  <si>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</si>
  <si>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</si>
  <si>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</si>
  <si>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</si>
  <si>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</si>
  <si>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</si>
  <si>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</si>
  <si>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</si>
  <si>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</si>
  <si>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</si>
  <si>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</si>
  <si>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</si>
  <si>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</si>
  <si>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</si>
  <si>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</si>
  <si>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</si>
  <si>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</si>
  <si>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</si>
  <si>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</si>
  <si>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</si>
  <si>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</si>
  <si>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</si>
  <si>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</si>
  <si>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</si>
  <si>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</si>
  <si>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</si>
  <si>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</si>
  <si>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</si>
  <si>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</si>
  <si>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</si>
  <si>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</si>
  <si>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</si>
  <si>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</si>
  <si>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</si>
  <si>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</si>
  <si>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</si>
  <si>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</si>
  <si>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</si>
  <si>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</si>
  <si>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</si>
  <si>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</si>
  <si>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</si>
  <si>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</si>
  <si>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</si>
  <si>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</si>
  <si>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</si>
  <si>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</si>
  <si>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</si>
  <si>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</si>
  <si>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</si>
  <si>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</si>
  <si>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</si>
  <si>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</si>
  <si>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</si>
  <si>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</si>
  <si>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</si>
  <si>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</si>
  <si>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</si>
  <si>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</si>
  <si>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</si>
  <si>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</si>
  <si>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</si>
  <si>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</si>
  <si>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</si>
  <si>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</si>
  <si>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</si>
  <si>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</si>
  <si>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</si>
  <si>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</si>
  <si>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</si>
  <si>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</si>
  <si>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</si>
  <si>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</si>
  <si>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</si>
  <si>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</si>
  <si>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</si>
  <si>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</si>
  <si>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</si>
  <si>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</si>
  <si>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</si>
  <si>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</si>
  <si>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</si>
  <si>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</si>
  <si>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</si>
  <si>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</si>
  <si>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</si>
  <si>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</si>
  <si>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</si>
  <si>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</si>
  <si>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</si>
  <si>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</si>
  <si>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</si>
  <si>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</si>
  <si>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</si>
  <si>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</si>
  <si>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</si>
  <si>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</si>
  <si>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</si>
  <si>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</si>
  <si>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</si>
  <si>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</si>
  <si>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</si>
  <si>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</si>
  <si>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</si>
  <si>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</si>
  <si>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</si>
  <si>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</si>
  <si>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</si>
  <si>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</si>
  <si>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</si>
  <si>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</si>
  <si>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</si>
  <si>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</si>
  <si>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</si>
  <si>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</si>
  <si>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</si>
  <si>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</si>
  <si>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</si>
  <si>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</si>
  <si>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</si>
  <si>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</si>
  <si>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</si>
  <si>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</si>
  <si>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</si>
  <si>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</si>
  <si>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</si>
  <si>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</si>
  <si>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</si>
  <si>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</si>
  <si>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</si>
  <si>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</si>
  <si>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</si>
  <si>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</si>
  <si>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</si>
  <si>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</si>
  <si>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</si>
  <si>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</si>
  <si>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</si>
  <si>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</si>
  <si>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</si>
  <si>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</si>
  <si>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</si>
  <si>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</si>
  <si>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</si>
  <si>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</si>
  <si>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</si>
  <si>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</si>
  <si>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</si>
  <si>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</si>
  <si>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</si>
  <si>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</si>
  <si>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</si>
  <si>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</si>
  <si>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</si>
  <si>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</si>
  <si>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</si>
  <si>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</si>
  <si>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</si>
  <si>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</si>
  <si>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</si>
  <si>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</si>
  <si>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</si>
  <si>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</si>
  <si>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</si>
  <si>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</si>
  <si>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</si>
  <si>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</si>
  <si>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</si>
  <si>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</si>
  <si>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</si>
  <si>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</si>
  <si>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</si>
  <si>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</si>
  <si>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</si>
  <si>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</si>
  <si>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</si>
  <si>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</si>
  <si>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</si>
  <si>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</si>
  <si>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</si>
  <si>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</si>
  <si>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</si>
  <si>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</si>
  <si>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</si>
  <si>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</si>
  <si>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</si>
  <si>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</si>
  <si>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</si>
  <si>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</si>
  <si>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</si>
  <si>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</si>
  <si>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</si>
  <si>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</si>
  <si>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</si>
  <si>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</si>
  <si>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</si>
  <si>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</si>
  <si>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</si>
  <si>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</si>
  <si>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</si>
  <si>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</si>
  <si>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</si>
  <si>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</si>
  <si>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</si>
  <si>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</si>
  <si>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</si>
  <si>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</si>
  <si>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</si>
  <si>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</si>
  <si>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</si>
  <si>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</si>
  <si>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</si>
  <si>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</si>
  <si>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</si>
  <si>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</si>
  <si>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</si>
  <si>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</si>
  <si>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</si>
  <si>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</si>
  <si>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</si>
  <si>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</si>
  <si>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</si>
  <si>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</si>
  <si>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</si>
  <si>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</si>
  <si>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</si>
  <si>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</si>
  <si>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</si>
  <si>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</si>
  <si>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</si>
  <si>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</si>
  <si>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</si>
  <si>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</si>
  <si>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</si>
  <si>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</si>
  <si>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</si>
  <si>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</si>
  <si>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</si>
  <si>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</si>
  <si>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</si>
  <si>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</si>
  <si>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</si>
  <si>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</si>
  <si>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</si>
  <si>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</si>
  <si>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</si>
  <si>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</si>
  <si>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</si>
  <si>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</si>
  <si>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</si>
  <si>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</si>
  <si>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</si>
  <si>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</si>
  <si>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</si>
  <si>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</si>
  <si>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</si>
  <si>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</si>
  <si>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</si>
  <si>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</si>
  <si>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</si>
  <si>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</si>
  <si>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</si>
  <si>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</si>
  <si>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</si>
  <si>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</si>
  <si>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</si>
  <si>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</si>
  <si>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</si>
  <si>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</si>
  <si>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</si>
  <si>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</si>
  <si>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</si>
  <si>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</si>
  <si>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</si>
  <si>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</si>
  <si>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</si>
  <si>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</si>
  <si>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</si>
  <si>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</si>
  <si>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</si>
  <si>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</si>
  <si>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</si>
  <si>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</si>
  <si>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</si>
  <si>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</si>
  <si>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</si>
  <si>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</si>
  <si>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</si>
  <si>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</si>
  <si>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</si>
  <si>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</si>
  <si>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</si>
  <si>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</si>
  <si>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</si>
  <si>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</si>
  <si>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</si>
  <si>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</si>
  <si>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</si>
  <si>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</si>
  <si>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</si>
  <si>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</si>
  <si>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</si>
  <si>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</si>
  <si>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</si>
  <si>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</si>
  <si>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</si>
  <si>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</si>
  <si>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</si>
  <si>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</si>
  <si>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</si>
  <si>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</si>
  <si>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</si>
  <si>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</si>
  <si>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</si>
  <si>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</si>
  <si>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</si>
  <si>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</si>
  <si>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</si>
  <si>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</si>
  <si>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</si>
  <si>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</si>
  <si>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</si>
  <si>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</si>
  <si>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</si>
  <si>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</si>
  <si>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</si>
  <si>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</si>
  <si>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</si>
  <si>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</si>
  <si>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</si>
  <si>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</si>
  <si>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</si>
  <si>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</si>
  <si>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</si>
  <si>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</si>
  <si>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</si>
  <si>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</si>
  <si>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</si>
  <si>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</si>
  <si>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</si>
  <si>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</si>
  <si>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</si>
  <si>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</si>
  <si>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</si>
  <si>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</si>
  <si>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</si>
  <si>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</si>
  <si>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</si>
  <si>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</si>
  <si>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</si>
  <si>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</si>
  <si>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</si>
  <si>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</si>
  <si>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</si>
  <si>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</si>
  <si>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</si>
  <si>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</si>
  <si>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</si>
  <si>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</si>
  <si>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</si>
  <si>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</si>
  <si>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</si>
  <si>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</si>
  <si>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</si>
  <si>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</si>
  <si>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</si>
  <si>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</si>
  <si>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</si>
  <si>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</si>
  <si>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</si>
  <si>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</si>
  <si>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</si>
  <si>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</si>
  <si>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</si>
  <si>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</si>
  <si>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</si>
  <si>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</si>
  <si>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</si>
  <si>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</si>
  <si>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</si>
  <si>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</si>
  <si>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</si>
  <si>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</si>
  <si>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</si>
  <si>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</si>
  <si>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</si>
  <si>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</si>
  <si>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</si>
  <si>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</si>
  <si>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</si>
  <si>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</si>
  <si>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</si>
  <si>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</si>
  <si>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</si>
  <si>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</si>
  <si>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</si>
  <si>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</si>
  <si>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</si>
  <si>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</si>
  <si>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</si>
  <si>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</si>
  <si>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</si>
  <si>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</si>
  <si>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</si>
  <si>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</si>
  <si>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</si>
  <si>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</si>
  <si>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</si>
  <si>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</si>
  <si>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</si>
  <si>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</si>
  <si>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</si>
  <si>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</si>
  <si>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</si>
  <si>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</si>
  <si>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</si>
  <si>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</si>
  <si>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</si>
  <si>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</si>
  <si>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</si>
  <si>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</si>
  <si>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</si>
  <si>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</si>
  <si>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</si>
  <si>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</si>
  <si>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</si>
  <si>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</si>
  <si>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</si>
  <si>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</si>
  <si>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</si>
  <si>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</si>
  <si>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</si>
  <si>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</si>
  <si>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</si>
  <si>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</si>
  <si>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</si>
  <si>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</si>
  <si>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</si>
  <si>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</si>
  <si>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</si>
  <si>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</si>
  <si>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</si>
  <si>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</si>
  <si>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</si>
  <si>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</si>
  <si>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</si>
  <si>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</si>
  <si>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</si>
  <si>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</si>
  <si>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</si>
  <si>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</si>
  <si>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</si>
  <si>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</si>
  <si>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</si>
  <si>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</si>
  <si>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</si>
  <si>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</si>
  <si>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</si>
  <si>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</si>
  <si>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</si>
  <si>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</si>
  <si>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</si>
  <si>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</si>
  <si>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</si>
  <si>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</si>
  <si>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</si>
  <si>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</si>
  <si>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</si>
  <si>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</si>
  <si>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</si>
  <si>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</si>
  <si>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</si>
  <si>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</si>
  <si>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</si>
  <si>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</si>
  <si>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</si>
  <si>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</si>
  <si>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</si>
  <si>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</si>
  <si>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</si>
  <si>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</si>
  <si>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</si>
  <si>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</si>
  <si>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</si>
  <si>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</si>
  <si>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</si>
  <si>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</si>
  <si>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</si>
  <si>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</si>
  <si>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</si>
  <si>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</si>
  <si>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</si>
  <si>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</si>
  <si>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</si>
  <si>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</si>
  <si>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</si>
  <si>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</si>
  <si>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</si>
  <si>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</si>
  <si>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</si>
  <si>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</si>
  <si>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</si>
  <si>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</si>
  <si>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</si>
  <si>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</si>
  <si>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</si>
  <si>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</si>
  <si>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</si>
  <si>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</si>
  <si>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</si>
  <si>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</si>
  <si>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</si>
  <si>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</si>
  <si>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</si>
  <si>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</si>
  <si>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</si>
  <si>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</si>
  <si>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</si>
  <si>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</si>
  <si>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</si>
  <si>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</si>
  <si>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</si>
  <si>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</si>
  <si>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</si>
  <si>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</si>
  <si>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</si>
  <si>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</si>
  <si>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</si>
  <si>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</si>
  <si>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</si>
  <si>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</si>
  <si>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</si>
  <si>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</si>
  <si>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</si>
  <si>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</si>
  <si>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</si>
  <si>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</si>
  <si>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</si>
  <si>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</si>
  <si>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</si>
  <si>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</si>
  <si>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</si>
  <si>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</si>
  <si>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</si>
  <si>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</si>
  <si>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</si>
  <si>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</si>
  <si>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</si>
  <si>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</si>
  <si>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</si>
  <si>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</si>
  <si>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</si>
  <si>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</si>
  <si>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</si>
  <si>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</si>
  <si>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</si>
  <si>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</si>
  <si>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</si>
  <si>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</si>
  <si>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</si>
  <si>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</si>
  <si>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</si>
  <si>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</si>
  <si>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</si>
  <si>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</si>
  <si>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</si>
  <si>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</si>
  <si>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</si>
  <si>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</si>
  <si>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</si>
  <si>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</si>
  <si>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</si>
  <si>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</si>
  <si>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</si>
  <si>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</si>
  <si>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</si>
  <si>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</si>
  <si>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</si>
  <si>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</si>
  <si>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</si>
  <si>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</si>
  <si>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</si>
  <si>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</si>
  <si>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</si>
  <si>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</si>
  <si>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</si>
  <si>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</si>
  <si>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</si>
  <si>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</si>
  <si>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</si>
  <si>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</si>
  <si>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</si>
  <si>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</si>
  <si>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</si>
  <si>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</si>
  <si>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</si>
  <si>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</si>
  <si>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</si>
  <si>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</si>
  <si>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</si>
  <si>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</si>
  <si>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</si>
  <si>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</si>
  <si>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</si>
  <si>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</si>
  <si>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</si>
  <si>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</si>
  <si>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</si>
  <si>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</si>
  <si>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</si>
  <si>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</si>
  <si>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</si>
  <si>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</si>
  <si>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</si>
  <si>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</si>
  <si>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</si>
  <si>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</si>
  <si>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</si>
  <si>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</si>
  <si>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</si>
  <si>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</si>
  <si>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</si>
  <si>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</si>
  <si>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</si>
  <si>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</si>
  <si>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</si>
  <si>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</si>
  <si>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</si>
  <si>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</si>
  <si>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</si>
  <si>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</si>
  <si>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</si>
  <si>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</si>
  <si>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</si>
  <si>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</si>
  <si>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</si>
  <si>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</si>
  <si>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</si>
  <si>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</si>
  <si>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</si>
  <si>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</si>
  <si>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</si>
  <si>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</si>
  <si>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</si>
  <si>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</si>
  <si>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</si>
  <si>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</si>
  <si>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</si>
  <si>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</si>
  <si>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</si>
  <si>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</si>
  <si>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</si>
  <si>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</si>
  <si>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</si>
  <si>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</si>
  <si>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</si>
  <si>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</si>
  <si>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</si>
  <si>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</si>
  <si>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</si>
  <si>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</si>
  <si>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</si>
  <si>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</si>
  <si>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</si>
  <si>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</si>
  <si>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</si>
  <si>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</si>
  <si>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</si>
  <si>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</si>
  <si>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</si>
  <si>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</si>
  <si>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</si>
  <si>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</si>
  <si>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</si>
  <si>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</si>
  <si>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</si>
  <si>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</si>
  <si>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</si>
  <si>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</si>
  <si>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</si>
  <si>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</si>
  <si>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</si>
  <si>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</si>
  <si>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</si>
  <si>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</si>
  <si>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</si>
  <si>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</si>
  <si>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</si>
  <si>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</si>
  <si>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</si>
  <si>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</si>
  <si>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</si>
  <si>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</si>
  <si>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</si>
  <si>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</si>
  <si>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</si>
  <si>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</si>
  <si>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</si>
  <si>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</si>
  <si>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</si>
  <si>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</si>
  <si>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</si>
  <si>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</si>
  <si>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</si>
  <si>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</si>
  <si>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</si>
  <si>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</si>
  <si>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</si>
  <si>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</si>
  <si>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</si>
  <si>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</si>
  <si>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</si>
  <si>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</si>
  <si>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</si>
  <si>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</si>
  <si>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</si>
  <si>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</si>
  <si>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</si>
  <si>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</si>
  <si>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</si>
  <si>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</si>
  <si>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</si>
  <si>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</si>
  <si>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</si>
  <si>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</si>
  <si>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</si>
  <si>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</si>
  <si>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</si>
  <si>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</si>
  <si>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</si>
  <si>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</si>
  <si>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</si>
  <si>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</si>
  <si>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</si>
  <si>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</si>
  <si>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</si>
  <si>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</si>
  <si>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</si>
  <si>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</si>
  <si>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</si>
  <si>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</si>
  <si>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</si>
  <si>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</si>
  <si>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</si>
  <si>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</si>
  <si>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</si>
  <si>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</si>
  <si>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</si>
  <si>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</si>
  <si>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</si>
  <si>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</si>
  <si>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</si>
  <si>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</si>
  <si>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</si>
  <si>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</si>
  <si>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</si>
  <si>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</si>
  <si>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</si>
  <si>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</si>
  <si>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</si>
  <si>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</si>
  <si>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</si>
  <si>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</si>
  <si>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</si>
  <si>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</si>
  <si>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</si>
  <si>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</si>
  <si>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</si>
  <si>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</si>
  <si>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</si>
  <si>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</si>
  <si>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</si>
  <si>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</si>
  <si>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</si>
  <si>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</si>
  <si>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</si>
  <si>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</si>
  <si>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</si>
  <si>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</si>
  <si>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</si>
  <si>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</si>
  <si>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</si>
  <si>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</si>
  <si>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</si>
  <si>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</si>
  <si>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</si>
  <si>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</si>
  <si>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</si>
  <si>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</si>
  <si>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</si>
  <si>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</si>
  <si>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</si>
  <si>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</si>
  <si>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</si>
  <si>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</si>
  <si>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</si>
  <si>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</si>
  <si>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</si>
  <si>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</si>
  <si>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</si>
  <si>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</si>
  <si>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</si>
  <si>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</si>
  <si>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</si>
  <si>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</si>
  <si>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</si>
  <si>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</si>
  <si>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</si>
  <si>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</si>
  <si>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</si>
  <si>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</si>
  <si>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</si>
  <si>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</si>
  <si>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</si>
  <si>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</si>
  <si>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</si>
  <si>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</si>
  <si>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</si>
  <si>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</si>
  <si>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</si>
  <si>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</si>
  <si>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</si>
  <si>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</si>
  <si>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</si>
  <si>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</si>
  <si>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</si>
  <si>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</si>
  <si>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</si>
  <si>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</si>
  <si>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</si>
  <si>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</si>
  <si>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</si>
  <si>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</si>
  <si>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</si>
  <si>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</si>
  <si>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</si>
  <si>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</si>
  <si>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</si>
  <si>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</si>
  <si>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</si>
  <si>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</si>
  <si>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</si>
  <si>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</si>
  <si>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</si>
  <si>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</si>
  <si>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</si>
  <si>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</si>
  <si>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</si>
  <si>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</si>
  <si>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</si>
  <si>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</si>
  <si>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</si>
  <si>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</si>
  <si>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</si>
  <si>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</si>
  <si>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</si>
  <si>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</si>
  <si>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</si>
  <si>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</si>
  <si>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</si>
  <si>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</si>
  <si>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</si>
  <si>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</si>
  <si>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</si>
  <si>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</si>
  <si>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</si>
  <si>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</si>
  <si>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</si>
  <si>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</si>
  <si>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</si>
  <si>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</si>
  <si>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</si>
  <si>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</si>
  <si>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</si>
  <si>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</si>
  <si>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</si>
  <si>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</si>
  <si>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</si>
  <si>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</si>
  <si>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</si>
  <si>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</si>
  <si>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</si>
  <si>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</si>
  <si>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</si>
  <si>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</si>
  <si>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</si>
  <si>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</si>
  <si>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</si>
  <si>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</si>
  <si>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</si>
  <si>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</si>
  <si>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</si>
  <si>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</si>
  <si>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</si>
  <si>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</si>
  <si>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</si>
  <si>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</si>
  <si>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</si>
  <si>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</si>
  <si>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</si>
  <si>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</si>
  <si>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</si>
  <si>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</si>
  <si>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</si>
  <si>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</si>
  <si>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</si>
  <si>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</si>
  <si>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</si>
  <si>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</si>
  <si>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</si>
  <si>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</si>
  <si>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</si>
  <si>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</si>
  <si>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</si>
  <si>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</si>
  <si>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</si>
  <si>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</si>
  <si>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</si>
  <si>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</si>
  <si>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</si>
  <si>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</si>
  <si>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</si>
  <si>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</si>
  <si>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</si>
  <si>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</si>
  <si>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</si>
  <si>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</si>
  <si>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</si>
  <si>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</si>
  <si>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</si>
  <si>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</si>
  <si>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</si>
  <si>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</si>
  <si>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</si>
  <si>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</si>
  <si>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</si>
  <si>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</si>
  <si>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</si>
  <si>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</si>
  <si>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</si>
  <si>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</si>
  <si>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</si>
  <si>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</si>
  <si>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</si>
  <si>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</si>
  <si>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</si>
  <si>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</si>
  <si>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</si>
  <si>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</si>
  <si>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</si>
  <si>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</si>
  <si>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</si>
  <si>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</si>
  <si>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</si>
  <si>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</si>
  <si>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</si>
  <si>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</si>
  <si>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</si>
  <si>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</si>
  <si>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</si>
  <si>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</si>
  <si>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</si>
  <si>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</si>
  <si>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</si>
  <si>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</si>
  <si>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</si>
  <si>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</si>
  <si>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</si>
  <si>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</si>
  <si>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</si>
  <si>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</si>
  <si>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</si>
  <si>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</si>
  <si>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</si>
  <si>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</si>
  <si>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</si>
  <si>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</si>
  <si>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</si>
  <si>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</si>
  <si>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</si>
  <si>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</si>
  <si>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</si>
  <si>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</si>
  <si>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</si>
  <si>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</si>
  <si>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</si>
  <si>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</si>
  <si>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</si>
  <si>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</si>
  <si>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</si>
  <si>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</si>
  <si>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</si>
  <si>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</si>
  <si>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</si>
  <si>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</si>
  <si>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</si>
  <si>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</si>
  <si>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</si>
  <si>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</si>
  <si>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</si>
  <si>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</si>
  <si>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</si>
  <si>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</si>
  <si>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</si>
  <si>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</si>
  <si>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</si>
  <si>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</si>
  <si>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</si>
  <si>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</si>
  <si>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</si>
  <si>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</si>
  <si>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</si>
  <si>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</si>
  <si>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</si>
  <si>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</si>
  <si>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</si>
  <si>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</si>
  <si>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</si>
  <si>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</si>
  <si>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</si>
  <si>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</si>
  <si>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</si>
  <si>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</si>
  <si>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</si>
  <si>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</si>
  <si>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</si>
  <si>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</si>
  <si>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</si>
  <si>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</si>
  <si>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</si>
  <si>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</si>
  <si>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</si>
  <si>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</si>
  <si>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</si>
  <si>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</si>
  <si>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</si>
  <si>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</si>
  <si>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</si>
  <si>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</si>
  <si>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</si>
  <si>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</si>
  <si>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</si>
  <si>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</si>
  <si>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</si>
  <si>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</si>
  <si>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</si>
  <si>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</si>
  <si>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</si>
  <si>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</si>
  <si>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</si>
  <si>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</si>
  <si>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</si>
  <si>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</si>
  <si>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</si>
  <si>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</si>
  <si>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</si>
  <si>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</si>
  <si>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</si>
  <si>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</si>
  <si>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</si>
  <si>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</si>
  <si>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</si>
  <si>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</si>
  <si>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</si>
  <si>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</si>
  <si>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</si>
  <si>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</si>
  <si>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</si>
  <si>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</si>
  <si>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</si>
  <si>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</si>
  <si>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</si>
  <si>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</si>
  <si>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</si>
  <si>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</si>
  <si>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</si>
  <si>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</si>
  <si>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</si>
  <si>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</si>
  <si>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</si>
  <si>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</si>
  <si>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</si>
  <si>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</si>
  <si>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</si>
  <si>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</si>
  <si>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</si>
  <si>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</si>
  <si>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</si>
  <si>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</si>
  <si>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</si>
  <si>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</si>
  <si>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</si>
  <si>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</si>
  <si>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</si>
  <si>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</si>
  <si>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</si>
  <si>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</si>
  <si>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</si>
  <si>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</si>
  <si>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</si>
  <si>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</si>
  <si>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</si>
  <si>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</si>
  <si>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</si>
  <si>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</si>
  <si>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</si>
  <si>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</si>
  <si>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</si>
  <si>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</si>
  <si>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</si>
  <si>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</si>
  <si>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</si>
  <si>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</si>
  <si>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</si>
  <si>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</si>
  <si>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</si>
  <si>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</si>
  <si>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</si>
  <si>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</si>
  <si>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</si>
  <si>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</si>
  <si>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</si>
  <si>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</si>
  <si>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</si>
  <si>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</si>
  <si>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</si>
  <si>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</si>
  <si>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</si>
  <si>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</si>
  <si>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</si>
  <si>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</si>
  <si>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</si>
  <si>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</si>
  <si>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</si>
  <si>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</si>
  <si>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</si>
  <si>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</si>
  <si>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</si>
  <si>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</si>
  <si>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</si>
  <si>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</si>
  <si>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</si>
  <si>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</si>
  <si>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</si>
  <si>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</si>
  <si>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</si>
  <si>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</si>
  <si>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</si>
  <si>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</si>
  <si>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</si>
  <si>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</si>
  <si>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</si>
  <si>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</si>
  <si>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</si>
  <si>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</si>
  <si>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</si>
  <si>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</si>
  <si>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</si>
  <si>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</si>
  <si>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</si>
  <si>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</si>
  <si>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</si>
  <si>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</si>
  <si>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</si>
  <si>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</si>
  <si>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</si>
  <si>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</si>
  <si>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</si>
  <si>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</si>
  <si>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</si>
  <si>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</si>
  <si>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</si>
  <si>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</si>
  <si>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</si>
  <si>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</si>
  <si>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</si>
  <si>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</si>
  <si>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</si>
  <si>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</si>
  <si>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</si>
  <si>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</si>
  <si>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</si>
  <si>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</si>
  <si>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</si>
  <si>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</si>
  <si>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</si>
  <si>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</si>
  <si>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</si>
  <si>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</si>
  <si>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</si>
  <si>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</si>
  <si>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</si>
  <si>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</si>
  <si>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</si>
  <si>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</si>
  <si>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</si>
  <si>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</si>
  <si>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</si>
  <si>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</si>
  <si>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</si>
  <si>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</si>
  <si>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</si>
  <si>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</si>
  <si>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</si>
  <si>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</si>
  <si>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</si>
  <si>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</si>
  <si>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</si>
  <si>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</si>
  <si>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</si>
  <si>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</si>
  <si>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</si>
  <si>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</si>
  <si>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</si>
  <si>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</si>
  <si>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</si>
  <si>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</si>
  <si>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</si>
  <si>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</si>
  <si>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</si>
  <si>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</si>
  <si>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</si>
  <si>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</si>
  <si>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</si>
  <si>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</si>
  <si>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</si>
  <si>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</si>
  <si>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</si>
  <si>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</si>
  <si>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</si>
  <si>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</si>
  <si>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</si>
  <si>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</si>
  <si>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</si>
  <si>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</si>
  <si>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</si>
  <si>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</si>
  <si>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</si>
  <si>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</si>
  <si>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</si>
  <si>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</si>
  <si>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</si>
  <si>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</si>
  <si>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</si>
  <si>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</si>
  <si>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</si>
  <si>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</si>
  <si>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</si>
  <si>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</si>
  <si>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</si>
  <si>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</si>
  <si>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</si>
  <si>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</si>
  <si>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</si>
  <si>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</si>
  <si>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</si>
  <si>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</si>
  <si>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</si>
  <si>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</si>
  <si>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</si>
  <si>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</si>
  <si>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</si>
  <si>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</si>
  <si>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</si>
  <si>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</si>
  <si>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</si>
  <si>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</si>
  <si>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</si>
  <si>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</si>
  <si>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</si>
  <si>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</si>
  <si>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</si>
  <si>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</si>
  <si>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</si>
  <si>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</si>
  <si>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</si>
  <si>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</si>
  <si>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</si>
  <si>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</si>
  <si>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</si>
  <si>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</si>
  <si>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</si>
  <si>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</si>
  <si>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</si>
  <si>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</si>
  <si>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</si>
  <si>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</si>
  <si>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</si>
  <si>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</si>
  <si>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</si>
  <si>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</si>
  <si>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</si>
  <si>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</si>
  <si>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</si>
  <si>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</si>
  <si>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</si>
  <si>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</si>
  <si>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</si>
  <si>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</si>
  <si>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</si>
  <si>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</si>
  <si>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</si>
  <si>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</si>
  <si>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</si>
  <si>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</si>
  <si>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</si>
  <si>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</si>
  <si>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</si>
  <si>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</si>
  <si>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</si>
  <si>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</si>
  <si>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</si>
  <si>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</si>
  <si>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</si>
  <si>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</si>
  <si>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</si>
  <si>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</si>
  <si>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</si>
  <si>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</si>
  <si>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</si>
  <si>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</si>
  <si>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</si>
  <si>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</si>
  <si>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</si>
  <si>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</si>
  <si>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</si>
  <si>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</si>
  <si>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</si>
  <si>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</si>
  <si>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</si>
  <si>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</si>
  <si>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</si>
  <si>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</si>
  <si>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</si>
  <si>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</si>
  <si>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</si>
  <si>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</si>
  <si>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</si>
  <si>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</si>
  <si>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</si>
  <si>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</si>
  <si>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</si>
  <si>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</si>
  <si>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</si>
  <si>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</si>
  <si>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</si>
  <si>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</si>
  <si>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</si>
  <si>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</si>
  <si>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</si>
  <si>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</si>
  <si>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</si>
  <si>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</si>
  <si>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</si>
  <si>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</si>
  <si>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</si>
  <si>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</si>
  <si>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</si>
  <si>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</si>
  <si>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</si>
  <si>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</si>
  <si>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</si>
  <si>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</si>
  <si>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</si>
  <si>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</si>
  <si>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</si>
  <si>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</si>
  <si>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</si>
  <si>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</si>
  <si>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</si>
  <si>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</si>
  <si>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</si>
  <si>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</si>
  <si>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</si>
  <si>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</si>
  <si>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</si>
  <si>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</si>
  <si>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</si>
  <si>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</si>
  <si>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</si>
  <si>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</si>
  <si>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</si>
  <si>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</si>
  <si>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</si>
  <si>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</si>
  <si>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</si>
  <si>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</si>
  <si>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</si>
  <si>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</si>
  <si>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</si>
  <si>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</si>
  <si>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</si>
  <si>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</si>
  <si>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</si>
  <si>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</si>
  <si>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</si>
  <si>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</si>
  <si>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</si>
  <si>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</si>
  <si>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</si>
  <si>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</si>
  <si>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</si>
  <si>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</si>
  <si>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</si>
  <si>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</si>
  <si>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</si>
  <si>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</si>
  <si>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</si>
  <si>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</si>
  <si>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</si>
  <si>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</si>
  <si>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</si>
  <si>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</si>
  <si>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</si>
  <si>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</si>
  <si>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</si>
  <si>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</si>
  <si>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</si>
  <si>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</si>
  <si>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</si>
  <si>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</si>
  <si>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</si>
  <si>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</si>
  <si>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</si>
  <si>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</si>
  <si>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</si>
  <si>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</si>
  <si>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</si>
  <si>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</si>
  <si>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</si>
  <si>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</si>
  <si>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</si>
  <si>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</si>
  <si>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</si>
  <si>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</si>
  <si>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</si>
  <si>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</si>
  <si>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</si>
  <si>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</si>
  <si>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</si>
  <si>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</si>
  <si>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</si>
  <si>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</si>
  <si>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</si>
  <si>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</si>
  <si>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</si>
  <si>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</si>
  <si>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</si>
  <si>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</si>
  <si>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</si>
  <si>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</si>
  <si>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</si>
  <si>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</si>
  <si>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</si>
  <si>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</si>
  <si>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</si>
  <si>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</si>
  <si>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</si>
  <si>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</si>
  <si>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</si>
  <si>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</si>
  <si>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</si>
  <si>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</si>
  <si>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</si>
  <si>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</si>
  <si>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</si>
  <si>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</si>
  <si>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</si>
  <si>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</si>
  <si>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</si>
  <si>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</si>
  <si>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</si>
  <si>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</si>
  <si>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</si>
  <si>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</si>
  <si>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</si>
  <si>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</si>
  <si>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</si>
  <si>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</si>
  <si>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</si>
  <si>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</si>
  <si>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</si>
  <si>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</si>
  <si>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</si>
  <si>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</si>
  <si>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</si>
  <si>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</si>
  <si>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</si>
  <si>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</si>
  <si>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</si>
  <si>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</si>
  <si>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</si>
  <si>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</si>
  <si>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</si>
  <si>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</si>
  <si>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</si>
  <si>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</si>
  <si>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</si>
  <si>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</si>
  <si>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</si>
  <si>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</si>
  <si>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</si>
  <si>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</si>
  <si>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</si>
  <si>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</si>
  <si>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</si>
  <si>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</si>
  <si>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</si>
  <si>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</si>
  <si>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</si>
  <si>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</si>
  <si>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</si>
  <si>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</si>
  <si>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</si>
  <si>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</si>
  <si>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</si>
  <si>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</si>
  <si>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</si>
  <si>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</si>
  <si>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</si>
  <si>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</si>
  <si>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</si>
  <si>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</si>
  <si>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</si>
  <si>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</si>
  <si>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</si>
  <si>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</si>
  <si>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</si>
  <si>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</si>
  <si>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</si>
  <si>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</si>
  <si>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</si>
  <si>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</si>
  <si>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</si>
  <si>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</si>
  <si>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</si>
  <si>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</si>
  <si>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</si>
  <si>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</si>
  <si>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</si>
  <si>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</si>
  <si>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</si>
  <si>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</si>
  <si>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</si>
  <si>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</si>
  <si>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</si>
  <si>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</si>
  <si>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</si>
  <si>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</si>
  <si>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</si>
  <si>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</si>
  <si>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</si>
  <si>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</si>
  <si>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</si>
  <si>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</si>
  <si>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</si>
  <si>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</si>
  <si>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</si>
  <si>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</si>
  <si>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</si>
  <si>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</si>
  <si>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</si>
  <si>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</si>
  <si>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</si>
  <si>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</si>
  <si>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</si>
  <si>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</si>
  <si>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</si>
  <si>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</si>
  <si>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</si>
  <si>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</si>
  <si>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</si>
  <si>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</si>
  <si>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</si>
  <si>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</si>
  <si>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</si>
  <si>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</si>
  <si>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</si>
  <si>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</si>
  <si>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</si>
  <si>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</si>
  <si>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</si>
  <si>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</si>
  <si>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</si>
  <si>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</si>
  <si>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</si>
  <si>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</si>
  <si>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</si>
  <si>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</si>
  <si>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</si>
  <si>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</si>
  <si>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</si>
  <si>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</si>
  <si>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</si>
  <si>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</si>
  <si>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</si>
  <si>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</si>
  <si>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</si>
  <si>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</si>
  <si>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</si>
  <si>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</si>
  <si>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</si>
  <si>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</si>
  <si>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</si>
  <si>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</si>
  <si>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</si>
  <si>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</si>
  <si>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</si>
  <si>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</si>
  <si>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</si>
  <si>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</si>
  <si>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</si>
  <si>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</si>
  <si>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</si>
  <si>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</si>
  <si>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</si>
  <si>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</si>
  <si>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</si>
  <si>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</si>
  <si>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</si>
  <si>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</si>
  <si>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</si>
  <si>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</si>
  <si>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</si>
  <si>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</si>
  <si>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</si>
  <si>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</si>
  <si>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</si>
  <si>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</si>
  <si>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</si>
  <si>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</si>
  <si>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</si>
  <si>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</si>
  <si>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</si>
  <si>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</si>
  <si>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</si>
  <si>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</si>
  <si>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</si>
  <si>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</si>
  <si>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</si>
  <si>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</si>
  <si>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</si>
  <si>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</si>
  <si>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</si>
  <si>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</si>
  <si>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</si>
  <si>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</si>
  <si>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</si>
  <si>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</si>
  <si>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</si>
  <si>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</si>
  <si>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</si>
  <si>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</si>
  <si>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</si>
  <si>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</si>
  <si>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</si>
  <si>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</si>
  <si>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</si>
  <si>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</si>
  <si>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</si>
  <si>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</si>
  <si>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</si>
  <si>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</si>
  <si>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</si>
  <si>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</si>
  <si>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</si>
  <si>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</si>
  <si>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</si>
  <si>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</si>
  <si>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</si>
  <si>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</si>
  <si>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</si>
  <si>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</si>
  <si>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</si>
  <si>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</si>
  <si>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</si>
  <si>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</si>
  <si>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</si>
  <si>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</si>
  <si>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</si>
  <si>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</si>
  <si>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</si>
  <si>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</si>
  <si>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</si>
  <si>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</si>
  <si>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</si>
  <si>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</si>
  <si>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</si>
  <si>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</si>
  <si>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</si>
  <si>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</si>
  <si>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</si>
  <si>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</si>
  <si>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</si>
  <si>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</si>
  <si>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</si>
  <si>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</si>
  <si>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</si>
  <si>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</si>
  <si>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</si>
  <si>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</si>
  <si>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</si>
  <si>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</si>
  <si>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</si>
  <si>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</si>
  <si>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</si>
  <si>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</si>
  <si>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</si>
  <si>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</si>
  <si>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</si>
  <si>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</si>
  <si>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</si>
  <si>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</si>
  <si>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</si>
  <si>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</si>
  <si>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</si>
  <si>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</si>
  <si>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</si>
  <si>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</si>
  <si>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</si>
  <si>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</si>
  <si>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</si>
  <si>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</si>
  <si>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</si>
  <si>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</si>
  <si>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</si>
  <si>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</si>
  <si>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</si>
  <si>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</si>
  <si>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</si>
  <si>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</si>
  <si>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</si>
  <si>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</si>
  <si>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</si>
  <si>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</si>
  <si>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</si>
  <si>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</si>
  <si>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</si>
  <si>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</si>
  <si>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</si>
  <si>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</si>
  <si>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</si>
  <si>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</si>
  <si>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</si>
  <si>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</si>
  <si>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</si>
  <si>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</si>
  <si>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</si>
  <si>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</si>
  <si>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</si>
  <si>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</si>
  <si>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</si>
  <si>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</si>
  <si>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</si>
  <si>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</si>
  <si>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</si>
  <si>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</si>
  <si>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</si>
  <si>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</si>
  <si>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</si>
  <si>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</si>
  <si>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</si>
  <si>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</si>
  <si>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</si>
  <si>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</si>
  <si>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</si>
  <si>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</si>
  <si>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</si>
  <si>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</si>
  <si>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</si>
  <si>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</si>
  <si>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</si>
  <si>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</si>
  <si>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</si>
  <si>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</si>
  <si>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</si>
  <si>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</si>
  <si>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</si>
  <si>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</si>
  <si>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</si>
  <si>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</si>
  <si>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</si>
  <si>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</si>
  <si>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</si>
  <si>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</si>
  <si>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</si>
  <si>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</si>
  <si>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</si>
  <si>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</si>
  <si>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</si>
  <si>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</si>
  <si>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</si>
  <si>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</si>
  <si>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</si>
  <si>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</si>
  <si>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</si>
  <si>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</si>
  <si>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</si>
  <si>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</si>
  <si>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</si>
  <si>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</si>
  <si>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</si>
  <si>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</si>
  <si>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</si>
  <si>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</si>
  <si>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</si>
  <si>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</si>
  <si>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</si>
  <si>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</si>
  <si>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</si>
  <si>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</si>
  <si>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</si>
  <si>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</si>
  <si>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</si>
  <si>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</si>
  <si>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</si>
  <si>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</si>
  <si>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</si>
  <si>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</si>
  <si>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</si>
  <si>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</si>
  <si>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</si>
  <si>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</si>
  <si>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</si>
  <si>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</si>
  <si>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</si>
  <si>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</si>
  <si>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</si>
  <si>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</si>
  <si>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</si>
  <si>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</si>
  <si>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</si>
  <si>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</si>
  <si>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</si>
  <si>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</si>
  <si>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</si>
  <si>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</si>
  <si>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</si>
  <si>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</si>
  <si>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</si>
  <si>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</si>
  <si>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</si>
  <si>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</si>
  <si>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</si>
  <si>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</si>
  <si>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</si>
  <si>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</si>
  <si>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</si>
  <si>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</si>
  <si>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</si>
  <si>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</si>
  <si>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</si>
  <si>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</si>
  <si>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</si>
  <si>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</si>
  <si>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</si>
  <si>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</si>
  <si>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</si>
  <si>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</si>
  <si>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</si>
  <si>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</si>
  <si>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</si>
  <si>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</si>
  <si>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</si>
  <si>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</si>
  <si>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</si>
  <si>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</si>
  <si>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</si>
  <si>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</si>
  <si>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</si>
  <si>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</si>
  <si>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</si>
  <si>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</si>
  <si>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</si>
  <si>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</si>
  <si>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</si>
  <si>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</si>
  <si>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</si>
  <si>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</si>
  <si>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</si>
  <si>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</si>
  <si>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</si>
  <si>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</si>
  <si>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</si>
  <si>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</si>
  <si>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</si>
  <si>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</si>
  <si>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</si>
  <si>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</si>
  <si>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</si>
  <si>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</si>
  <si>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</si>
  <si>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</si>
  <si>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</si>
  <si>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</si>
  <si>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</si>
  <si>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</si>
  <si>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</si>
  <si>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</si>
  <si>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</si>
  <si>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</si>
  <si>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</si>
  <si>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</si>
  <si>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</si>
  <si>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</si>
  <si>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</si>
  <si>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</si>
  <si>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</si>
  <si>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</si>
  <si>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</si>
  <si>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</si>
  <si>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</si>
  <si>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</si>
  <si>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</si>
  <si>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</si>
  <si>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</si>
  <si>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</si>
  <si>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</si>
  <si>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</si>
  <si>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</si>
  <si>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</si>
  <si>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</si>
  <si>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</si>
  <si>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</si>
  <si>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</si>
  <si>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</si>
  <si>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</si>
  <si>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</si>
  <si>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</si>
  <si>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</si>
  <si>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</si>
  <si>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</si>
  <si>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</si>
  <si>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</si>
  <si>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</si>
  <si>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</si>
  <si>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</si>
  <si>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</si>
  <si>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</si>
  <si>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</si>
  <si>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</si>
  <si>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</si>
  <si>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</si>
  <si>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</si>
  <si>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</si>
  <si>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</si>
  <si>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</si>
  <si>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</si>
  <si>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</si>
  <si>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</si>
  <si>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</si>
  <si>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</si>
  <si>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</si>
  <si>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</si>
  <si>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</si>
  <si>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</si>
  <si>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</si>
  <si>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</si>
  <si>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</si>
  <si>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</si>
  <si>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</si>
  <si>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</si>
  <si>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</si>
  <si>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</si>
  <si>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</si>
  <si>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</si>
  <si>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</si>
  <si>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</si>
  <si>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</si>
  <si>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</si>
  <si>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</si>
  <si>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</si>
  <si>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</si>
  <si>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</si>
  <si>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</si>
  <si>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</si>
  <si>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</si>
  <si>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</si>
  <si>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</si>
  <si>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</si>
  <si>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</si>
  <si>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</si>
  <si>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</si>
  <si>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</si>
  <si>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</si>
  <si>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</si>
  <si>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</si>
  <si>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</si>
  <si>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</si>
  <si>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</si>
  <si>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</si>
  <si>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</si>
  <si>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</si>
  <si>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</si>
  <si>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</si>
  <si>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</si>
  <si>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</si>
  <si>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</si>
  <si>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</si>
  <si>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</si>
  <si>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</si>
  <si>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</si>
  <si>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</si>
  <si>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</si>
  <si>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</si>
  <si>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</si>
  <si>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</si>
  <si>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</si>
  <si>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</si>
  <si>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</si>
  <si>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</si>
  <si>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</si>
  <si>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</si>
  <si>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</si>
  <si>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</si>
  <si>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</si>
  <si>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</si>
  <si>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</si>
  <si>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</si>
  <si>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</si>
  <si>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</si>
  <si>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</si>
  <si>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</si>
  <si>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</si>
  <si>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</si>
  <si>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</si>
  <si>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</si>
  <si>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</si>
  <si>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</si>
  <si>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</si>
  <si>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</si>
  <si>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</si>
  <si>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</si>
  <si>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</si>
  <si>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</si>
  <si>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</si>
  <si>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</si>
  <si>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</si>
  <si>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</si>
  <si>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</si>
  <si>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</si>
  <si>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</si>
  <si>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</si>
  <si>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</si>
  <si>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</si>
  <si>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</si>
  <si>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</si>
  <si>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</si>
  <si>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</si>
  <si>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</si>
  <si>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</si>
  <si>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</si>
  <si>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</si>
  <si>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</si>
  <si>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</si>
  <si>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</si>
  <si>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</si>
  <si>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</si>
  <si>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</si>
  <si>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</si>
  <si>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</si>
  <si>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</si>
  <si>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</si>
  <si>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</si>
  <si>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</si>
  <si>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</si>
  <si>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</si>
  <si>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</si>
  <si>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</si>
  <si>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</si>
  <si>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</si>
  <si>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</si>
  <si>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</si>
  <si>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</si>
  <si>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</si>
  <si>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</si>
  <si>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</si>
  <si>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</si>
  <si>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</si>
  <si>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</si>
  <si>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</si>
  <si>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</si>
  <si>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</si>
  <si>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</si>
  <si>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</si>
  <si>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</si>
  <si>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</si>
  <si>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</si>
  <si>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</si>
  <si>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</si>
  <si>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</si>
  <si>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</si>
  <si>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</si>
  <si>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</si>
  <si>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</si>
  <si>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</si>
  <si>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</si>
  <si>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</si>
  <si>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</si>
  <si>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</si>
  <si>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</si>
  <si>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</si>
  <si>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</si>
  <si>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</si>
  <si>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</si>
  <si>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</si>
  <si>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</si>
  <si>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</si>
  <si>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</si>
  <si>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</si>
  <si>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</si>
  <si>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</si>
  <si>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</si>
  <si>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</si>
  <si>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</si>
  <si>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</si>
  <si>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</si>
  <si>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</si>
  <si>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</si>
  <si>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</si>
  <si>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</si>
  <si>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</si>
  <si>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</si>
  <si>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</si>
  <si>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</si>
  <si>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</si>
  <si>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</si>
  <si>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</si>
  <si>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</si>
  <si>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</si>
  <si>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</si>
  <si>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</si>
  <si>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</si>
  <si>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</si>
  <si>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</si>
  <si>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</si>
  <si>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</si>
  <si>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</si>
  <si>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</si>
  <si>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</si>
  <si>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</si>
  <si>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</si>
  <si>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</si>
  <si>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</si>
  <si>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</si>
  <si>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</si>
  <si>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</si>
  <si>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</si>
  <si>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</si>
  <si>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</si>
  <si>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</si>
  <si>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</si>
  <si>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</si>
  <si>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</si>
  <si>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</si>
  <si>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</si>
  <si>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</si>
  <si>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</si>
  <si>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</si>
  <si>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</si>
  <si>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</si>
  <si>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</si>
  <si>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</si>
  <si>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</si>
  <si>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</si>
  <si>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</si>
  <si>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</si>
  <si>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</si>
  <si>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</si>
  <si>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</si>
  <si>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</si>
  <si>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</si>
  <si>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</si>
  <si>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</si>
  <si>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</si>
  <si>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</si>
  <si>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</si>
  <si>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</si>
  <si>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</si>
  <si>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</si>
  <si>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</si>
  <si>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</si>
  <si>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</si>
  <si>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</si>
  <si>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</si>
  <si>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</si>
  <si>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</si>
  <si>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</si>
  <si>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</si>
  <si>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</si>
  <si>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</si>
  <si>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</si>
  <si>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</si>
  <si>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</si>
  <si>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</si>
  <si>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</si>
  <si>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</si>
  <si>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</si>
  <si>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</si>
  <si>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</si>
  <si>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</si>
  <si>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</si>
  <si>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</si>
  <si>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</si>
  <si>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</si>
  <si>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</si>
  <si>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</si>
  <si>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</si>
  <si>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</si>
  <si>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</si>
  <si>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</si>
  <si>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</si>
  <si>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</si>
  <si>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</si>
  <si>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</si>
  <si>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</si>
  <si>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</si>
  <si>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</si>
  <si>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</si>
  <si>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</si>
  <si>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</si>
  <si>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</si>
  <si>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</si>
  <si>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</si>
  <si>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</si>
  <si>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</si>
  <si>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</si>
  <si>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</si>
  <si>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</si>
  <si>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</si>
  <si>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</si>
  <si>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</si>
  <si>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</si>
  <si>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</si>
  <si>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</si>
  <si>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</si>
  <si>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</si>
  <si>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</si>
  <si>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</si>
  <si>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</si>
  <si>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</si>
  <si>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</si>
  <si>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</si>
  <si>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</si>
  <si>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</si>
  <si>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</si>
  <si>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</si>
  <si>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</si>
  <si>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</si>
  <si>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</si>
  <si>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</si>
  <si>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</si>
  <si>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</si>
  <si>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</si>
  <si>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</si>
  <si>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</si>
  <si>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</si>
  <si>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</si>
  <si>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</si>
  <si>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</si>
  <si>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</si>
  <si>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</si>
  <si>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</si>
  <si>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</si>
  <si>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</si>
  <si>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</si>
  <si>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</si>
  <si>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</si>
  <si>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</si>
  <si>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</si>
  <si>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</si>
  <si>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</si>
  <si>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PCM-20251011-00001999</t>
  </si>
  <si>
    <t>Site access at night and team trying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</si>
  <si>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</si>
  <si>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</si>
  <si>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</si>
  <si>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</si>
  <si>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</si>
  <si>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</si>
  <si>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</si>
  <si>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</si>
  <si>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</si>
  <si>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</si>
  <si>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</si>
  <si>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</si>
  <si>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</si>
  <si>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</si>
  <si>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</si>
  <si>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</si>
  <si>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</si>
  <si>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</si>
  <si>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</si>
  <si>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</si>
  <si>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</si>
  <si>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</si>
  <si>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</si>
  <si>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</si>
  <si>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</si>
  <si>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</si>
  <si>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</si>
  <si>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</si>
  <si>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</si>
  <si>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</si>
  <si>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</si>
  <si>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</si>
  <si>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</si>
  <si>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</si>
  <si>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</si>
  <si>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</si>
  <si>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</si>
  <si>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</si>
  <si>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</si>
  <si>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</si>
  <si>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</si>
  <si>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</si>
  <si>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</si>
  <si>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</si>
  <si>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</si>
  <si>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</si>
  <si>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</si>
  <si>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</si>
  <si>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</si>
  <si>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</si>
  <si>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</si>
  <si>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</si>
  <si>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</si>
  <si>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</si>
  <si>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</si>
  <si>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</si>
  <si>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</si>
  <si>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</si>
  <si>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</si>
  <si>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</si>
  <si>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</si>
  <si>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</si>
  <si>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</si>
  <si>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</si>
  <si>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</si>
  <si>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</si>
  <si>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</si>
  <si>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</si>
  <si>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</si>
  <si>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</si>
  <si>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</si>
  <si>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</si>
  <si>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</si>
  <si>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</si>
  <si>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</si>
  <si>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</si>
  <si>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</si>
  <si>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</si>
  <si>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</si>
  <si>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</si>
  <si>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</si>
  <si>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</si>
  <si>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</si>
  <si>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</si>
  <si>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</si>
  <si>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</si>
  <si>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</si>
  <si>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</si>
  <si>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</si>
  <si>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access issue at  Night, due to site Located Inside Desert and we’ll send EM team at Morning to check this issue </t>
  </si>
  <si>
    <t>PCM-20251011-00002052</t>
  </si>
  <si>
    <t>ETA 30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</si>
  <si>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</si>
  <si>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</si>
  <si>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</si>
  <si>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</si>
  <si>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</si>
  <si>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</si>
  <si>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</si>
  <si>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</si>
  <si>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</si>
  <si>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</si>
  <si>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</si>
  <si>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</si>
  <si>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</si>
  <si>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</si>
  <si>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</si>
  <si>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90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</si>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</sst>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tabSelected="1" workbookViewId="0">
      <selection activeCell="D10" sqref="D10"/>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278.99673923611408</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0.88462118055758765</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21557</v>
      </c>
      <c r="E4" s="140" t="s">
        <v>38964</v>
      </c>
      <c r="F4" s="141">
        <v>45941.88726851852</v>
      </c>
      <c r="G4" s="142">
        <f ca="1">IFERROR(NOW()-F4,"")</f>
        <v>5.7896643520507496E-2</v>
      </c>
      <c r="H4" s="141">
        <v>45941.880798611113</v>
      </c>
      <c r="I4" s="139" t="str">
        <f>IFERROR(VLOOKUP(D4,DB!A:F,6,0),"")</f>
        <v>Generator-DG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45941.94516516204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45941.94516516204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45941.94516516204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45941.94516516204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45941.94516516204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45941.94516516204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45941.94516516204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45941.94516516204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45941.94516516204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45941.94516516204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45941.94516516204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45941.94516516204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45941.94516516204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45941.94516516204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45941.94516516204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45941.94516516204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45941.94516516204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45941.94516516204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45941.94516516204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45941.94516516204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45941.94516516204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45941.94516516204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45941.94516516204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45941.94516516204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45941.94516516204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45941.94516516204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45941.94516516204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45941.94516516204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45941.94516516204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45941.94516516204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45941.94516516204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45941.94516516204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45941.94516516204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45941.94516516204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45941.94516516204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45941.94516516204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45941.94516516204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45941.94516516204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45941.94516516204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45941.94516516204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45941.94516516204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45941.94516516204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45941.94516516204</v>
      </c>
      <c r="H47" s="141"/>
      <c r="I47" s="139" t="str">
        <f>IFERROR(VLOOKUP(D47,DB!A:F,6,0),"")</f>
        <v/>
      </c>
      <c r="J47" s="62" t="str">
        <f>IFERROR(VLOOKUP(D47,DB!A:G,7,0),"")</f>
        <v/>
      </c>
      <c r="K47" s="143"/>
      <c r="L47" s="144" t="str">
        <f>IFERROR(VLOOKUP(D47,DB!A:I,9,0),"")</f>
        <v/>
      </c>
      <c r="M47" s="67"/>
      <c r="N47" s="67"/>
      <c r="O47" s="67"/>
    </row>
  </sheetData>
  <customSheetViews>
    <customSheetView guid="{F6042A99-DD27-4453-835D-0834D95730CC}" filter="1" showAutoFilter="1">
      <pageMargins left="0" right="0" top="0" bottom="0" header="0" footer="0"/>
      <autoFilter ref="B1:M1" xr:uid="{29EAC890-D1F2-4715-AA27-78E6DB766FC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38967</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135.21808182870882</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116.94532719907875</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45941.94516516204</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39056</v>
      </c>
      <c r="B6" s="18" t="str">
        <f>IFERROR(VLOOKUP(D6,DB!A:K,11,0),"")</f>
        <v>R2</v>
      </c>
      <c r="C6" s="18">
        <v>1</v>
      </c>
      <c r="D6" s="18" t="s">
        <v>39057</v>
      </c>
      <c r="E6" s="117" t="s">
        <v>38964</v>
      </c>
      <c r="F6" s="118">
        <v>45941.698148148149</v>
      </c>
      <c r="G6" s="119">
        <f ca="1">IFERROR(NOW()-F6,"-")</f>
        <v>0.24701701389130903</v>
      </c>
      <c r="H6" s="159">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0.21576701389130903</v>
      </c>
      <c r="H7" s="159">
        <v>45941.724305555559</v>
      </c>
      <c r="I7" s="18" t="str">
        <f>IFERROR(VLOOKUP(D7,DB!A:F,6,0),"")</f>
        <v>Generator-SG</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39061</v>
      </c>
      <c r="B8" s="18" t="str">
        <f>IFERROR(VLOOKUP(D8,DB!A:K,11,0),"")</f>
        <v>R2</v>
      </c>
      <c r="C8" s="18">
        <v>4</v>
      </c>
      <c r="D8" s="18" t="s">
        <v>18755</v>
      </c>
      <c r="E8" s="117" t="s">
        <v>38964</v>
      </c>
      <c r="F8" s="118">
        <v>45941.934606481482</v>
      </c>
      <c r="G8" s="119">
        <f ca="1">IFERROR(NOW()-F8,"-")</f>
        <v>1.0558680558460765E-2</v>
      </c>
      <c r="H8" s="118">
        <v>45941.908784722225</v>
      </c>
      <c r="I8" s="18" t="str">
        <f>IFERROR(VLOOKUP(D8,DB!A:F,6,0),"")</f>
        <v>SCECO</v>
      </c>
      <c r="J8" s="18" t="str">
        <f>IFERROR(VLOOKUP(D8,DB!A:G,7,0),"")</f>
        <v>Dead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45941.94516516204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45941.94516516204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45941.94516516204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45941.94516516204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45941.94516516204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45941.94516516204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45941.94516516204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45941.94516516204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45941.94516516204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45941.94516516204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45941.94516516204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45941.94516516204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45941.94516516204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45941.94516516204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45941.94516516204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45941.94516516204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45941.94516516204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45941.94516516204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45941.94516516204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45941.94516516204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45941.94516516204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45941.94516516204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45941.94516516204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45941.94516516204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45941.94516516204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45941.94516516204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45941.94516516204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45941.94516516204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45941.94516516204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45941.94516516204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45941.94516516204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45941.94516516204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45941.94516516204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45941.94516516204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45941.94516516204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45941.94516516204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45941.94516516204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45941.94516516204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45941.94516516204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45941.94516516204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45941.94516516204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45941.94516516204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45941.94516516204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45941.94516516204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45941.94516516204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45941.94516516204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45941.94516516204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45941.94516516204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45941.94516516204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45941.94516516204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45941.94516516204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45941.94516516204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45941.94516516204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45941.94516516204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45941.94516516204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45941.94516516204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45941.94516516204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45941.94516516204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45941.94516516204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45941.94516516204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45941.94516516204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45941.94516516204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45941.94516516204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45941.94516516204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45941.94516516204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45941.94516516204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45941.94516516204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45941.94516516204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45941.94516516204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45941.94516516204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45941.94516516204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45941.94516516204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45941.94516516204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45941.94516516204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45941.94516516204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45941.94516516204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45941.94516516204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45941.94516516204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45941.94516516204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45941.94516516204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45941.94516516204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45941.94516516204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45941.94516516204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45941.94516516204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45941.94516516204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45941.94516516204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45941.94516516204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45941.94516516204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45941.94516516204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45941.94516516204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45941.94516516204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45941.94516516204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45941.94516516204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45941.94516516204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45941.94516516204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45941.94516516204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45941.94516516204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45941.94516516204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45941.94516516204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45941.94516516204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45941.94516516204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45941.94516516204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45941.94516516204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45941.94516516204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45941.94516516204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45941.94516516204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45941.94516516204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45941.94516516204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45941.94516516204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45941.94516516204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45941.94516516204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45941.94516516204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45941.94516516204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45941.94516516204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45941.94516516204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45941.94516516204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45941.94516516204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45941.94516516204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45941.94516516204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45941.94516516204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45941.94516516204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45941.94516516204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45941.94516516204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45941.94516516204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45941.94516516204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45941.94516516204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45941.94516516204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45941.94516516204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45941.94516516204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45941.94516516204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45941.94516516204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45941.94516516204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45941.94516516204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45941.94516516204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45941.94516516204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45941.94516516204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45941.94516516204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45941.94516516204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45941.94516516204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45941.94516516204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45941.94516516204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45941.94516516204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45941.94516516204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45941.94516516204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45941.94516516204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45941.94516516204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45941.94516516204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45941.94516516204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45941.94516516204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45941.94516516204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45941.94516516204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45941.94516516204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45941.94516516204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45941.94516516204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45941.94516516204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45941.94516516204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45941.94516516204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45941.94516516204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45941.94516516204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45941.94516516204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45941.94516516204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45941.94516516204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45941.94516516204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45941.94516516204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45941.94516516204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45941.94516516204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45941.94516516204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45941.94516516204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45941.94516516204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45941.94516516204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45941.94516516204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45941.94516516204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45941.94516516204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45941.94516516204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45941.94516516204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45941.94516516204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45941.94516516204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45941.94516516204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45941.94516516204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45941.94516516204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45941.94516516204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45941.94516516204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45941.94516516204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45941.94516516204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45941.94516516204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45941.94516516204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45941.94516516204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45941.94516516204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45941.94516516204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45941.94516516204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45941.94516516204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45941.94516516204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45941.94516516204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45941.94516516204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45941.94516516204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45941.94516516204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45941.94516516204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45941.94516516204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45941.94516516204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45941.94516516204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45941.94516516204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45941.94516516204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45941.94516516204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45941.94516516204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45941.94516516204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45941.94516516204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45941.94516516204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45941.94516516204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45941.94516516204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45941.94516516204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45941.94516516204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45941.94516516204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45941.94516516204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45941.94516516204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45941.94516516204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45941.94516516204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45941.94516516204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45941.94516516204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45941.94516516204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45941.94516516204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45941.94516516204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45941.94516516204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45941.94516516204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45941.94516516204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45941.94516516204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45941.94516516204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45941.94516516204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45941.94516516204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45941.94516516204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45941.94516516204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45941.94516516204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45941.94516516204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45941.94516516204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45941.94516516204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45941.94516516204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45941.94516516204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45941.94516516204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45941.94516516204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45941.94516516204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45941.94516516204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45941.94516516204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45941.94516516204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45941.94516516204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45941.94516516204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45941.94516516204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45941.94516516204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45941.94516516204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45941.94516516204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45941.94516516204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45941.94516516204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45941.94516516204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45941.94516516204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45941.94516516204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45941.94516516204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45941.94516516204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45941.94516516204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45941.94516516204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45941.94516516204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45941.94516516204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45941.94516516204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45941.94516516204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45941.94516516204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45941.94516516204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45941.94516516204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45941.94516516204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45941.94516516204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45941.94516516204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45941.94516516204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45941.94516516204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45941.94516516204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45941.94516516204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45941.94516516204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45941.94516516204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45941.94516516204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45941.94516516204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45941.94516516204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45941.94516516204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45941.94516516204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45941.94516516204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45941.94516516204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45941.94516516204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45941.94516516204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45941.94516516204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45941.94516516204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45941.94516516204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45941.94516516204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45941.94516516204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45941.94516516204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45941.94516516204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45941.94516516204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45941.94516516204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45941.94516516204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45941.94516516204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45941.94516516204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45941.94516516204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45941.94516516204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45941.94516516204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45941.94516516204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45941.94516516204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45941.94516516204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45941.94516516204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45941.94516516204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45941.94516516204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45941.94516516204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45941.94516516204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45941.94516516204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45941.94516516204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45941.94516516204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45941.94516516204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45941.94516516204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45941.94516516204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45941.94516516204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45941.94516516204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45941.94516516204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45941.94516516204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45941.94516516204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45941.94516516204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45941.94516516204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45941.94516516204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45941.94516516204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45941.94516516204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45941.94516516204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45941.94516516204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45941.94516516204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45941.94516516204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45941.94516516204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45941.94516516204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45941.94516516204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45941.94516516204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45941.94516516204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45941.94516516204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45941.94516516204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45941.94516516204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45941.94516516204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45941.94516516204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45941.94516516204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45941.94516516204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45941.94516516204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45941.94516516204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45941.94516516204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45941.94516516204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45941.94516516204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45941.94516516204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45941.94516516204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45941.94516516204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45941.94516516204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45941.94516516204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45941.94516516204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45941.94516516204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45941.94516516204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45941.94516516204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45941.94516516204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45941.94516516204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45941.94516516204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45941.94516516204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45941.94516516204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45941.94516516204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45941.94516516204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45941.94516516204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45941.94516516204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45941.94516516204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45941.94516516204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45941.94516516204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45941.94516516204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45941.94516516204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45941.94516516204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45941.94516516204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45941.94516516204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45941.94516516204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45941.94516516204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45941.94516516204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45941.94516516204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45941.94516516204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45941.94516516204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45941.94516516204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45941.94516516204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45941.94516516204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45941.94516516204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45941.94516516204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45941.94516516204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45941.94516516204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45941.94516516204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45941.94516516204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45941.94516516204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45941.94516516204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45941.94516516204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45941.94516516204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45941.94516516204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45941.94516516204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45941.94516516204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45941.94516516204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45941.94516516204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45941.94516516204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45941.94516516204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45941.94516516204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45941.94516516204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45941.94516516204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45941.94516516204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45941.94516516204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45941.94516516204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45941.94516516204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45941.94516516204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45941.94516516204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45941.94516516204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45941.94516516204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45941.94516516204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45941.94516516204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45941.94516516204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45941.94516516204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45941.94516516204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45941.94516516204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45941.94516516204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45941.94516516204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45941.94516516204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45941.94516516204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45941.94516516204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45941.94516516204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45941.94516516204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45941.94516516204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45941.94516516204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45941.94516516204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45941.94516516204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45941.94516516204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45941.94516516204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45941.94516516204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45941.94516516204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45941.94516516204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45941.94516516204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45941.94516516204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45941.94516516204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45941.94516516204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45941.94516516204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45941.94516516204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45941.94516516204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45941.94516516204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45941.94516516204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45941.94516516204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45941.94516516204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45941.94516516204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45941.94516516204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45941.94516516204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45941.94516516204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45941.94516516204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45941.94516516204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45941.94516516204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45941.94516516204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45941.94516516204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45941.94516516204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45941.94516516204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45941.94516516204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45941.94516516204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45941.94516516204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45941.94516516204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45941.94516516204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45941.94516516204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45941.94516516204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45941.94516516204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45941.94516516204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45941.94516516204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45941.94516516204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45941.94516516204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45941.94516516204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45941.94516516204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45941.94516516204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45941.94516516204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45941.94516516204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45941.94516516204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45941.94516516204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45941.94516516204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45941.94516516204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45941.94516516204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45941.94516516204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45941.94516516204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45941.94516516204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45941.94516516204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45941.94516516204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45941.94516516204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45941.94516516204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45941.94516516204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45941.94516516204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45941.94516516204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45941.94516516204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45941.94516516204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45941.94516516204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45941.94516516204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45941.94516516204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45941.94516516204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45941.94516516204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45941.94516516204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45941.94516516204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45941.94516516204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45941.94516516204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45941.94516516204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45941.94516516204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45941.94516516204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45941.94516516204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45941.94516516204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45941.94516516204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45941.94516516204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45941.94516516204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45941.94516516204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45941.94516516204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45941.94516516204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45941.94516516204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45941.94516516204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45941.94516516204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45941.94516516204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45941.94516516204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45941.94516516204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45941.94516516204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45941.94516516204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45941.94516516204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45941.94516516204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45941.94516516204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45941.94516516204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45941.94516516204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45941.94516516204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45941.94516516204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45941.94516516204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45941.94516516204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45941.94516516204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45941.94516516204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45941.94516516204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45941.94516516204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45941.94516516204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45941.94516516204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45941.94516516204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45941.94516516204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45941.94516516204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45941.94516516204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45941.94516516204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45941.94516516204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45941.94516516204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45941.94516516204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45941.94516516204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45941.94516516204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45941.94516516204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45941.94516516204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45941.94516516204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45941.94516516204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45941.94516516204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45941.94516516204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45941.94516516204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45941.94516516204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45941.94516516204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45941.94516516204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45941.94516516204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45941.94516516204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45941.94516516204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45941.94516516204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45941.94516516204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45941.94516516204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45941.94516516204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45941.94516516204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45941.94516516204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45941.94516516204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45941.94516516204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45941.94516516204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45941.94516516204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45941.94516516204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45941.94516516204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45941.94516516204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45941.94516516204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45941.94516516204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45941.94516516204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45941.94516516204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45941.94516516204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45941.94516516204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45941.94516516204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45941.94516516204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45941.94516516204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45941.94516516204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45941.94516516204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45941.94516516204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45941.94516516204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45941.94516516204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45941.94516516204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45941.94516516204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45941.94516516204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45941.94516516204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45941.94516516204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45941.94516516204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45941.94516516204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45941.94516516204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45941.94516516204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45941.94516516204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45941.94516516204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45941.94516516204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45941.94516516204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45941.94516516204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45941.94516516204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45941.94516516204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45941.94516516204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45941.94516516204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45941.94516516204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45941.94516516204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45941.94516516204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45941.94516516204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45941.94516516204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45941.94516516204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45941.94516516204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45941.94516516204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45941.94516516204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45941.94516516204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45941.94516516204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45941.94516516204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45941.94516516204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45941.94516516204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45941.94516516204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45941.94516516204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45941.94516516204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45941.94516516204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45941.94516516204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45941.94516516204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45941.94516516204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45941.94516516204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45941.94516516204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45941.94516516204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45941.94516516204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45941.94516516204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45941.94516516204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45941.94516516204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45941.94516516204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45941.94516516204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45941.94516516204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45941.94516516204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45941.94516516204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45941.94516516204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45941.94516516204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45941.94516516204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45941.94516516204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45941.94516516204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45941.94516516204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45941.94516516204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45941.94516516204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45941.94516516204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45941.94516516204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45941.94516516204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45941.94516516204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45941.94516516204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45941.94516516204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45941.94516516204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45941.94516516204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45941.94516516204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45941.94516516204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45941.94516516204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45941.94516516204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45941.94516516204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45941.94516516204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45941.94516516204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45941.94516516204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45941.94516516204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45941.94516516204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45941.94516516204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45941.94516516204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45941.94516516204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45941.94516516204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45941.94516516204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45941.94516516204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45941.94516516204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45941.94516516204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45941.94516516204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45941.94516516204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45941.94516516204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45941.94516516204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45941.94516516204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45941.94516516204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45941.94516516204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45941.94516516204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45941.94516516204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45941.94516516204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45941.94516516204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45941.94516516204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45941.94516516204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45941.94516516204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45941.94516516204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45941.94516516204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45941.94516516204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45941.94516516204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45941.94516516204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45941.94516516204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45941.94516516204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45941.94516516204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45941.94516516204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45941.94516516204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45941.94516516204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45941.94516516204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45941.94516516204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45941.94516516204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45941.94516516204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45941.94516516204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45941.94516516204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45941.94516516204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45941.94516516204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45941.94516516204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45941.94516516204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45941.94516516204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45941.94516516204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45941.94516516204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45941.94516516204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45941.94516516204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45941.94516516204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45941.94516516204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45941.94516516204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45941.94516516204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45941.94516516204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45941.94516516204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45941.94516516204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45941.94516516204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45941.94516516204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45941.94516516204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45941.94516516204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45941.94516516204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45941.94516516204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45941.94516516204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45941.94516516204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45941.94516516204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45941.94516516204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45941.94516516204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45941.94516516204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45941.94516516204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45941.94516516204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45941.94516516204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45941.94516516204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45941.94516516204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45941.94516516204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45941.94516516204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45941.94516516204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45941.94516516204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45941.94516516204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45941.94516516204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45941.94516516204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45941.94516516204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45941.94516516204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45941.94516516204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45941.94516516204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45941.94516516204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45941.94516516204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45941.94516516204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45941.94516516204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45941.94516516204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45941.94516516204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45941.94516516204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45941.94516516204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45941.94516516204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45941.94516516204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45941.94516516204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45941.94516516204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45941.94516516204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45941.94516516204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45941.94516516204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45941.94516516204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45941.94516516204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45941.94516516204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45941.94516516204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45941.94516516204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45941.94516516204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45941.94516516204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45941.94516516204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45941.94516516204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45941.94516516204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45941.94516516204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45941.94516516204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45941.94516516204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45941.94516516204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45941.94516516204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45941.94516516204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45941.94516516204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45941.94516516204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45941.94516516204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45941.94516516204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45941.94516516204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45941.94516516204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45941.94516516204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45941.94516516204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45941.94516516204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45941.94516516204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45941.94516516204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45941.94516516204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45941.94516516204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45941.94516516204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45941.94516516204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45941.94516516204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45941.94516516204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45941.94516516204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45941.94516516204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45941.94516516204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45941.94516516204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45941.94516516204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45941.94516516204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45941.94516516204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45941.94516516204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45941.94516516204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45941.94516516204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45941.94516516204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45941.94516516204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45941.94516516204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45941.94516516204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45941.94516516204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45941.94516516204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45941.94516516204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45941.94516516204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45941.94516516204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45941.94516516204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45941.94516516204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45941.94516516204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45941.94516516204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45941.94516516204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45941.94516516204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45941.94516516204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45941.94516516204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45941.94516516204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45941.94516516204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45941.94516516204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45941.94516516204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45941.94516516204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45941.94516516204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45941.94516516204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45941.94516516204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45941.94516516204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45941.94516516204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45941.94516516204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45941.94516516204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45941.94516516204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45941.94516516204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45941.94516516204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45941.94516516204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45941.94516516204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45941.94516516204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45941.94516516204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45941.94516516204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45941.94516516204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45941.94516516204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45941.94516516204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45941.94516516204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45941.94516516204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45941.94516516204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45941.94516516204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45941.94516516204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45941.94516516204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45941.94516516204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45941.94516516204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45941.94516516204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45941.94516516204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45941.94516516204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45941.94516516204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45941.94516516204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45941.94516516204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45941.94516516204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45941.94516516204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45941.94516516204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45941.94516516204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45941.94516516204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45941.94516516204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45941.94516516204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45941.94516516204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45941.94516516204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45941.94516516204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45941.94516516204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45941.94516516204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45941.94516516204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45941.94516516204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45941.94516516204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45941.94516516204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45941.94516516204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45941.94516516204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45941.94516516204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45941.94516516204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45941.94516516204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45941.94516516204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45941.94516516204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45941.94516516204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45941.94516516204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45941.94516516204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45941.94516516204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45941.94516516204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45941.94516516204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45941.94516516204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45941.94516516204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45941.94516516204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45941.94516516204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45941.94516516204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45941.94516516204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45941.94516516204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45941.94516516204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45941.94516516204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45941.94516516204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45941.94516516204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45941.94516516204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45941.94516516204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45941.94516516204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45941.94516516204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45941.94516516204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45941.94516516204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45941.94516516204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45941.94516516204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45941.94516516204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45941.94516516204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45941.94516516204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45941.94516516204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45941.94516516204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45941.94516516204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45941.94516516204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45941.94516516204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45941.94516516204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45941.94516516204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45941.94516516204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45941.94516516204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45941.94516516204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45941.94516516204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45941.94516516204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45941.94516516204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45941.94516516204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45941.94516516204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45941.94516516204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45941.94516516204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45941.94516516204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45941.94516516204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45941.94516516204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45941.94516516204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45941.94516516204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45941.94516516204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45941.94516516204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45941.94516516204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45941.94516516204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45941.94516516204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45941.94516516204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45941.94516516204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45941.94516516204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45941.94516516204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45941.94516516204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45941.94516516204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45941.94516516204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45941.94516516204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45941.94516516204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45941.94516516204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45941.94516516204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45941.94516516204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45941.94516516204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45941.94516516204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45941.94516516204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45941.94516516204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45941.94516516204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45941.94516516204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45941.94516516204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45941.94516516204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45941.94516516204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45941.94516516204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45941.94516516204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45941.94516516204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45941.94516516204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45941.94516516204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45941.94516516204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45941.94516516204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45941.94516516204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45941.94516516204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45941.94516516204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45941.94516516204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45941.94516516204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45941.94516516204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45941.94516516204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45941.94516516204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45941.94516516204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45941.94516516204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45941.94516516204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45941.94516516204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45941.94516516204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45941.94516516204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45941.94516516204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45941.94516516204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45941.94516516204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45941.94516516204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45941.94516516204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45941.94516516204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45941.94516516204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45941.94516516204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45941.94516516204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45941.94516516204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45941.94516516204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45941.94516516204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45941.94516516204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45941.94516516204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45941.94516516204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45941.94516516204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45941.94516516204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45941.94516516204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45941.94516516204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45941.94516516204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45941.94516516204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45941.94516516204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45941.94516516204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45941.94516516204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45941.94516516204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45941.94516516204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45941.94516516204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45941.94516516204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45941.94516516204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45941.94516516204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45941.94516516204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45941.94516516204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45941.94516516204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45941.94516516204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45941.94516516204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45941.94516516204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45941.94516516204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45941.94516516204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45941.94516516204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45941.94516516204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45941.94516516204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45941.94516516204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45941.94516516204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45941.94516516204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45941.94516516204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45941.94516516204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45941.94516516204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45941.94516516204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45941.94516516204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45941.94516516204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45941.94516516204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45941.94516516204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45941.94516516204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45941.94516516204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45941.94516516204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45941.94516516204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45941.94516516204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45941.94516516204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45941.94516516204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45941.94516516204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45941.94516516204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45941.94516516204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45941.94516516204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45941.94516516204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45941.94516516204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45941.94516516204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45941.94516516204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45941.94516516204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45941.94516516204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45941.94516516204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45941.94516516204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45941.94516516204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45941.94516516204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45941.94516516204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45941.94516516204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45941.94516516204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45941.94516516204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45941.94516516204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45941.94516516204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45941.94516516204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45941.94516516204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45941.94516516204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45941.94516516204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45941.94516516204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45941.94516516204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45941.94516516204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45941.94516516204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45941.94516516204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45941.94516516204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45941.94516516204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45941.94516516204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45941.94516516204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45941.94516516204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45941.94516516204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45941.94516516204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45941.94516516204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45941.94516516204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45941.94516516204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45941.94516516204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45941.94516516204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45941.94516516204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45941.94516516204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45941.94516516204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45941.94516516204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45941.94516516204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45941.94516516204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45941.94516516204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45941.94516516204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45941.94516516204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45941.94516516204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45941.94516516204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45941.94516516204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45941.94516516204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45941.94516516204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45941.94516516204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45941.94516516204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45941.94516516204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45941.94516516204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45941.94516516204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45941.94516516204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45941.94516516204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45941.94516516204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45941.94516516204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45941.94516516204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45941.94516516204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45941.94516516204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45941.94516516204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45941.94516516204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45941.94516516204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45941.94516516204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45941.94516516204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45941.94516516204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45941.94516516204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45941.94516516204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45941.94516516204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45941.94516516204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45941.94516516204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45941.94516516204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45941.94516516204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45941.94516516204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45941.94516516204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45941.94516516204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45941.94516516204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45941.94516516204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45941.94516516204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45941.94516516204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45941.94516516204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45941.94516516204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45941.94516516204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45941.94516516204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45941.94516516204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45941.94516516204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45941.94516516204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45941.94516516204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45941.94516516204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45941.94516516204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45941.94516516204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45941.94516516204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45941.94516516204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45941.94516516204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45941.94516516204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45941.94516516204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45941.94516516204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45941.94516516204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45941.94516516204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45941.94516516204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45941.94516516204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45941.94516516204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45941.94516516204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45941.94516516204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45941.94516516204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45941.94516516204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45941.94516516204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45941.94516516204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45941.94516516204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45941.94516516204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45941.94516516204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45941.94516516204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45941.94516516204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45941.94516516204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45941.94516516204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45941.94516516204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45941.94516516204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45941.94516516204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45941.94516516204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45941.94516516204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45941.94516516204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45941.94516516204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45941.94516516204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45941.94516516204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45941.94516516204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45941.94516516204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45941.94516516204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45941.94516516204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45941.94516516204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45941.94516516204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45941.94516516204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45941.94516516204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45941.94516516204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45941.94516516204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45941.94516516204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45941.94516516204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45941.94516516204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45941.94516516204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45941.94516516204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45941.94516516204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45941.94516516204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45941.94516516204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45941.94516516204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45941.94516516204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45941.94516516204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45941.94516516204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45941.94516516204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45941.94516516204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45941.94516516204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45941.94516516204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45941.94516516204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45941.94516516204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45941.94516516204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45941.94516516204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45941.94516516204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45941.94516516204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45941.94516516204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45941.94516516204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45941.94516516204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45941.94516516204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45941.94516516204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45941.94516516204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45941.94516516204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45941.94516516204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45941.94516516204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45941.94516516204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45941.94516516204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45941.94516516204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45941.94516516204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45941.94516516204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45941.94516516204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45941.94516516204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45941.94516516204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45941.94516516204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45941.94516516204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45941.94516516204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45941.94516516204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45941.94516516204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45941.94516516204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45941.94516516204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45941.94516516204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45941.94516516204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45941.94516516204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45941.94516516204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45941.94516516204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45941.94516516204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45941.94516516204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45941.94516516204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45941.94516516204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45941.94516516204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45941.94516516204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45941.94516516204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45941.94516516204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45941.94516516204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45941.94516516204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45941.94516516204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45941.94516516204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45941.94516516204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45941.94516516204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45941.94516516204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45941.94516516204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45941.94516516204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45941.94516516204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45941.94516516204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45941.94516516204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45941.94516516204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45941.94516516204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45941.94516516204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45941.94516516204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45941.94516516204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45941.94516516204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45941.94516516204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45941.94516516204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45941.94516516204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45941.94516516204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45941.94516516204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45941.94516516204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45941.94516516204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45941.94516516204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45941.94516516204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45941.94516516204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45941.94516516204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45941.94516516204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45941.94516516204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45941.94516516204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45941.94516516204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45941.94516516204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45941.94516516204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45941.94516516204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45941.94516516204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45941.94516516204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45941.94516516204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45941.94516516204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45941.94516516204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45941.94516516204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45941.94516516204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45941.94516516204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45941.94516516204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45941.94516516204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45941.94516516204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45941.94516516204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45941.94516516204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45941.94516516204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45941.94516516204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45941.94516516204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45941.94516516204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45941.94516516204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45941.94516516204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45941.94516516204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45941.94516516204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45941.94516516204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45941.94516516204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45941.94516516204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45941.94516516204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45941.94516516204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45941.94516516204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45941.94516516204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45941.94516516204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45941.94516516204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45941.94516516204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45941.94516516204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45941.94516516204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45941.94516516204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45941.94516516204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45941.94516516204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45941.94516516204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45941.94516516204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45941.94516516204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45941.94516516204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45941.94516516204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45941.94516516204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45941.94516516204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45941.94516516204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45941.94516516204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45941.94516516204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45941.94516516204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45941.94516516204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45941.94516516204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45941.94516516204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45941.94516516204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45941.94516516204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45941.94516516204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45941.94516516204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45941.94516516204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45941.94516516204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45941.94516516204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45941.94516516204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45941.94516516204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45941.94516516204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45941.94516516204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45941.94516516204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45941.94516516204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45941.94516516204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45941.94516516204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45941.94516516204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45941.94516516204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45941.94516516204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45941.94516516204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45941.94516516204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45941.94516516204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45941.94516516204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45941.94516516204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45941.94516516204</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39063</v>
      </c>
      <c r="B2" s="99" t="str">
        <f>IFERROR(VLOOKUP(D2,DB!A:K,11,0),"")</f>
        <v>R4</v>
      </c>
      <c r="C2" s="100">
        <v>1</v>
      </c>
      <c r="D2" s="96" t="s">
        <v>35082</v>
      </c>
      <c r="E2" s="101" t="s">
        <v>38964</v>
      </c>
      <c r="F2" s="102">
        <v>45703.480717592596</v>
      </c>
      <c r="G2" s="103">
        <f ca="1">IFERROR(NOW()-F2,"")</f>
        <v>238.46444745369809</v>
      </c>
      <c r="H2" s="102">
        <v>45703.474768518521</v>
      </c>
      <c r="I2" s="99" t="str">
        <f>IFERROR(VLOOKUP(D2,DB!A:F,6,0),"")</f>
        <v>SCECO</v>
      </c>
      <c r="J2" s="99" t="str">
        <f>IFERROR(VLOOKUP(D2,DB!A:G,7,0),"")</f>
        <v>Dead</v>
      </c>
      <c r="K2" s="104" t="s">
        <v>39064</v>
      </c>
      <c r="L2" s="96" t="str">
        <f>IFERROR(VLOOKUP(D2,DB!A:I,9,0),"")</f>
        <v>Latis</v>
      </c>
    </row>
    <row r="3" spans="1:16" ht="15" customHeight="1">
      <c r="A3" s="124"/>
      <c r="B3" s="124" t="str">
        <f>IFERROR(VLOOKUP(D3,DB!A:K,11,0),"")</f>
        <v/>
      </c>
      <c r="C3" s="125"/>
      <c r="D3" s="96"/>
      <c r="E3" s="101"/>
      <c r="F3" s="128"/>
      <c r="G3" s="129">
        <f ca="1">IFERROR(NOW()-F3,"")</f>
        <v>45941.94516516204</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45941.94516516204</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45941.94516516204</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45941.94516516204</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45941.94516516204</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45941.94516516204</v>
      </c>
      <c r="H8" s="128"/>
      <c r="I8" s="124" t="str">
        <f>IFERROR(VLOOKUP(D8,DB!A:F,6,0),"")</f>
        <v/>
      </c>
      <c r="J8" s="124" t="str">
        <f>IFERROR(VLOOKUP(D8,DB!A:G,7,0),"")</f>
        <v/>
      </c>
      <c r="K8" s="130"/>
      <c r="L8" s="126" t="str">
        <f>IFERROR(VLOOKUP(D8,DB!A:I,9,0),"")</f>
        <v/>
      </c>
    </row>
    <row r="9" spans="1:16" ht="15" customHeight="1">
      <c r="A9" s="124"/>
      <c r="B9" s="124" t="str">
        <f>IFERROR(VLOOKUP(D9,DB!A:K,11,0),"")</f>
        <v/>
      </c>
      <c r="C9" s="125"/>
      <c r="D9" s="155"/>
      <c r="E9" s="127"/>
      <c r="F9" s="128"/>
      <c r="G9" s="129">
        <f ca="1">IFERROR(NOW()-F9,"")</f>
        <v>45941.94516516204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27"/>
      <c r="F10" s="128"/>
      <c r="G10" s="129">
        <f ca="1">IFERROR(NOW()-F10,"")</f>
        <v>45941.94516516204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45941.94516516204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45941.94516516204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45941.94516516204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45941.94516516204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45941.94516516204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96"/>
      <c r="E16" s="127"/>
      <c r="F16" s="128"/>
      <c r="G16" s="129">
        <f ca="1">IFERROR(NOW()-F16,"")</f>
        <v>45941.94516516204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45941.94516516204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45941.94516516204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45941.94516516204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45941.94516516204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45941.94516516204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45941.94516516204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45941.94516516204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45941.94516516204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45941.94516516204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45941.94516516204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45941.94516516204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45941.94516516204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45941.94516516204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45941.94516516204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45941.94516516204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45941.94516516204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45941.94516516204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45941.94516516204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45941.94516516204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45941.94516516204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45941.94516516204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45941.94516516204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45941.94516516204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45941.94516516204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45941.94516516204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45941.94516516204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45941.94516516204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45941.94516516204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45941.94516516204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45941.94516516204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45941.94516516204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45941.94516516204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45941.94516516204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45941.94516516204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45941.94516516204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45941.94516516204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45941.94516516204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45941.94516516204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45941.94516516204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45941.94516516204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45941.94516516204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45941.94516516204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45941.94516516204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45941.94516516204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45941.94516516204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45941.94516516204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45941.94516516204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45941.94516516204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45941.94516516204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45941.94516516204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45941.94516516204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45941.94516516204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45941.94516516204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45941.94516516204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45941.94516516204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45941.94516516204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45941.94516516204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45941.94516516204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45941.94516516204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45941.94516516204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45941.94516516204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45941.94516516204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45941.94516516204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45941.94516516204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45941.94516516204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45941.94516516204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45941.94516516204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45941.94516516204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45941.94516516204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45941.94516516204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45941.94516516204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45941.94516516204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45941.94516516204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45941.94516516204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45941.94516516204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45941.94516516204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45941.94516516204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45941.94516516204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45941.94516516204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45941.94516516204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45941.94516516204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45941.94516516204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45941.94516516204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45941.94516516204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45941.94516516204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45941.94516516204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45941.94516516204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45941.94516516204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45941.94516516204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45941.94516516204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45941.94516516204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45941.94516516204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45941.94516516204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45941.94516516204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45941.94516516204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45941.94516516204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45941.94516516204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45941.94516516204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45941.94516516204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45941.94516516204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45941.94516516204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45941.94516516204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45941.94516516204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45941.94516516204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45941.94516516204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45941.94516516204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45941.94516516204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45941.94516516204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45941.94516516204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45941.94516516204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45941.94516516204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45941.94516516204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45941.94516516204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45941.94516516204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45941.94516516204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45941.94516516204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45941.94516516204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45941.94516516204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45941.94516516204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45941.94516516204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45941.94516516204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45941.94516516204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45941.94516516204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45941.94516516204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45941.94516516204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45941.94516516204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45941.94516516204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45941.94516516204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45941.94516516204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45941.94516516204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45941.94516516204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45941.94516516204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45941.94516516204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45941.94516516204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45941.94516516204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45941.94516516204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45941.94516516204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45941.94516516204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45941.94516516204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45941.94516516204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45941.94516516204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45941.94516516204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45941.94516516204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45941.94516516204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45941.94516516204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45941.94516516204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45941.94516516204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45941.94516516204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45941.94516516204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45941.94516516204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45941.94516516204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45941.94516516204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45941.94516516204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45941.94516516204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45941.94516516204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45941.94516516204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45941.94516516204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45941.94516516204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45941.94516516204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45941.94516516204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45941.94516516204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45941.94516516204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45941.94516516204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45941.94516516204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45941.94516516204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45941.94516516204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45941.94516516204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45941.94516516204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45941.94516516204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45941.94516516204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45941.94516516204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45941.94516516204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45941.94516516204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45941.94516516204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45941.94516516204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45941.94516516204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45941.94516516204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45941.94516516204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45941.94516516204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45941.94516516204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45941.94516516204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45941.94516516204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45941.94516516204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45941.94516516204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45941.94516516204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45941.94516516204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45941.94516516204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45941.94516516204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45941.94516516204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45941.94516516204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45941.94516516204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45941.94516516204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45941.94516516204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45941.94516516204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45941.94516516204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45941.94516516204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45941.94516516204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45941.94516516204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45941.94516516204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45941.94516516204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45941.94516516204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45941.94516516204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45941.94516516204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45941.94516516204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45941.94516516204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45941.94516516204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45941.94516516204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45941.94516516204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45941.94516516204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45941.94516516204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45941.94516516204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45941.94516516204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45941.94516516204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45941.94516516204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45941.94516516204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45941.94516516204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45941.94516516204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45941.94516516204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45941.94516516204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45941.94516516204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45941.94516516204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45941.94516516204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45941.94516516204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45941.94516516204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45941.94516516204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45941.94516516204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45941.94516516204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45941.94516516204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45941.94516516204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45941.94516516204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45941.94516516204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45941.94516516204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45941.94516516204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45941.94516516204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45941.94516516204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45941.94516516204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45941.94516516204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45941.94516516204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45941.94516516204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45941.94516516204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45941.94516516204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45941.94516516204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45941.94516516204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45941.94516516204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45941.94516516204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45941.94516516204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45941.94516516204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45941.94516516204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45941.94516516204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45941.94516516204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45941.94516516204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45941.94516516204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45941.94516516204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45941.94516516204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45941.94516516204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45941.94516516204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45941.94516516204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45941.94516516204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45941.94516516204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45941.94516516204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45941.94516516204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45941.94516516204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45941.94516516204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45941.94516516204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45941.94516516204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45941.94516516204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45941.94516516204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45941.94516516204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45941.94516516204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45941.94516516204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45941.94516516204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45941.94516516204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45941.94516516204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45941.94516516204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45941.94516516204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45941.94516516204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45941.94516516204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45941.94516516204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45941.94516516204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45941.94516516204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45941.94516516204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45941.94516516204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45941.94516516204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45941.94516516204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45941.94516516204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45941.94516516204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45941.94516516204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45941.94516516204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45941.94516516204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45941.94516516204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45941.94516516204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45941.94516516204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45941.94516516204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45941.94516516204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45941.94516516204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45941.94516516204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45941.94516516204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45941.94516516204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45941.94516516204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45941.94516516204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45941.94516516204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45941.94516516204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45941.94516516204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45941.94516516204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45941.94516516204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45941.94516516204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45941.94516516204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45941.94516516204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45941.94516516204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45941.94516516204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45941.94516516204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45941.94516516204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45941.94516516204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45941.94516516204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45941.94516516204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45941.94516516204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45941.94516516204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45941.94516516204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45941.94516516204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45941.94516516204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45941.94516516204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45941.94516516204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45941.94516516204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45941.94516516204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45941.94516516204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45941.94516516204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45941.94516516204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45941.94516516204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45941.94516516204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45941.94516516204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45941.94516516204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45941.94516516204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45941.94516516204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45941.94516516204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45941.94516516204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45941.94516516204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45941.94516516204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45941.94516516204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45941.94516516204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45941.94516516204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45941.94516516204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45941.94516516204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45941.94516516204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45941.94516516204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45941.94516516204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45941.94516516204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45941.94516516204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45941.94516516204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45941.94516516204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45941.94516516204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45941.94516516204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45941.94516516204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45941.94516516204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45941.94516516204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45941.94516516204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45941.94516516204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45941.94516516204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45941.94516516204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45941.94516516204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45941.94516516204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45941.94516516204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45941.94516516204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45941.94516516204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45941.94516516204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45941.94516516204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45941.94516516204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45941.94516516204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45941.94516516204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45941.94516516204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45941.94516516204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45941.94516516204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45941.94516516204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45941.94516516204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45941.94516516204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45941.94516516204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45941.94516516204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45941.94516516204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45941.94516516204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45941.94516516204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45941.94516516204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45941.94516516204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45941.94516516204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45941.94516516204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45941.94516516204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45941.94516516204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45941.94516516204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45941.94516516204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45941.94516516204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45941.94516516204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45941.94516516204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45941.94516516204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45941.94516516204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45941.94516516204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45941.94516516204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45941.94516516204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45941.94516516204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45941.94516516204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45941.94516516204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45941.94516516204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45941.94516516204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45941.94516516204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45941.94516516204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45941.94516516204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45941.94516516204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45941.94516516204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45941.94516516204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45941.94516516204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45941.94516516204</v>
      </c>
      <c r="H424" s="128"/>
      <c r="I424" s="124" t="str">
        <f>IFERROR(VLOOKUP(D424,DB!A:F,6,0),"")</f>
        <v/>
      </c>
      <c r="J424" s="124" t="str">
        <f>IFERROR(VLOOKUP(D424,DB!A:G,7,0),"")</f>
        <v/>
      </c>
      <c r="K424" s="130"/>
      <c r="L424" s="126" t="str">
        <f>IFERROR(VLOOKUP(D424,DB!A:I,9,0),"")</f>
        <v/>
      </c>
    </row>
    <row r="425" spans="1:12" ht="15" customHeight="1">
      <c r="A425" s="131"/>
      <c r="B425" s="131" t="str">
        <f>IFERROR(VLOOKUP(D425,DB!A:K,11,0),"")</f>
        <v/>
      </c>
      <c r="C425" s="132"/>
      <c r="D425" s="133"/>
      <c r="E425" s="134"/>
      <c r="F425" s="135"/>
      <c r="G425" s="136">
        <f ca="1">IFERROR(NOW()-F425,"")</f>
        <v>45941.94516516204</v>
      </c>
      <c r="H425" s="135"/>
      <c r="I425" s="131" t="str">
        <f>IFERROR(VLOOKUP(D425,DB!A:F,6,0),"")</f>
        <v/>
      </c>
      <c r="J425" s="131" t="str">
        <f>IFERROR(VLOOKUP(D425,DB!A:G,7,0),"")</f>
        <v/>
      </c>
      <c r="K425" s="137"/>
      <c r="L425" s="133" t="str">
        <f>IFERROR(VLOOKUP(D425,DB!A:I,9,0),"")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K7" sqref="K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39065</v>
      </c>
      <c r="B2" s="37" t="str">
        <f>IFERROR(VLOOKUP(D2,DB!A:K,11,0),"")</f>
        <v>R5</v>
      </c>
      <c r="C2" s="37">
        <v>3</v>
      </c>
      <c r="D2" s="123" t="s">
        <v>36000</v>
      </c>
      <c r="E2" s="37" t="s">
        <v>38964</v>
      </c>
      <c r="F2" s="38">
        <v>45891.832060185188</v>
      </c>
      <c r="G2" s="154">
        <f ca="1">IFERROR(NOW()-F2,"")</f>
        <v>50.113104861105967</v>
      </c>
      <c r="H2" s="38">
        <v>45891.790393518517</v>
      </c>
      <c r="I2" s="37" t="str">
        <f>IFERROR(VLOOKUP(D2,DB!A:F,6,0),"")</f>
        <v>Generator-SG</v>
      </c>
      <c r="J2" s="37" t="str">
        <f>IFERROR(VLOOKUP(D2,DB!A:G,7,0),"")</f>
        <v>Vandalized</v>
      </c>
      <c r="K2" s="37" t="s">
        <v>39066</v>
      </c>
      <c r="L2" s="37" t="str">
        <f>IFERROR(VLOOKUP(D2,DB!A:I,9,0),"")</f>
        <v>Latis</v>
      </c>
      <c r="M2" s="122"/>
    </row>
    <row r="3" spans="1:13" ht="30.75">
      <c r="A3" s="37" t="s">
        <v>39067</v>
      </c>
      <c r="B3" s="37" t="str">
        <f>IFERROR(VLOOKUP(D3,DB!A:K,11,0),"")</f>
        <v>R5</v>
      </c>
      <c r="C3" s="37">
        <v>1</v>
      </c>
      <c r="D3" s="37" t="s">
        <v>31295</v>
      </c>
      <c r="E3" s="37" t="s">
        <v>38967</v>
      </c>
      <c r="F3" s="38">
        <v>45926.188877314817</v>
      </c>
      <c r="G3" s="154">
        <f t="shared" ref="G3" ca="1" si="0">IFERROR(NOW()-F3,"")</f>
        <v>15.756287731477642</v>
      </c>
      <c r="H3" s="38">
        <v>45926.158159722225</v>
      </c>
      <c r="I3" s="37" t="str">
        <f>IFERROR(VLOOKUP(D3,DB!A:F,6,0),"")</f>
        <v>SCECO</v>
      </c>
      <c r="J3" s="37" t="str">
        <f>IFERROR(VLOOKUP(D3,DB!A:G,7,0),"")</f>
        <v>Good</v>
      </c>
      <c r="K3" s="37" t="s">
        <v>39068</v>
      </c>
      <c r="L3" s="37" t="str">
        <f>IFERROR(VLOOKUP(D3,DB!A:I,9,0),"")</f>
        <v>Latis</v>
      </c>
      <c r="M3" s="122"/>
    </row>
    <row r="4" spans="1:13" ht="15">
      <c r="A4" s="37"/>
      <c r="B4" s="37" t="str">
        <f>IFERROR(VLOOKUP(D4,DB!A:K,11,0),"")</f>
        <v/>
      </c>
      <c r="C4" s="37"/>
      <c r="D4" s="37"/>
      <c r="E4" s="37"/>
      <c r="F4" s="38"/>
      <c r="G4" s="39">
        <f t="shared" ref="G4:G28" ca="1" si="1">IFERROR(NOW()-F4,"")</f>
        <v>45941.945165046294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45941.945165046294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45941.945165046294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45941.945165046294</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45941.945165046294</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45941.945165046294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45941.945165046294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45941.945165046294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45941.945165046294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45941.945165046294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45941.945165046294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45941.945165046294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45941.945165046294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45941.945165046294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45941.945165046294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45941.945165046294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45941.945165046294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45941.945165046294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45941.945165046294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45941.945165046294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45941.945165046294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45941.945165046294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45941.945165046294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45941.945165046294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45941.945165046294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45941.945165046294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45941.945165046294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45941.945165046294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45941.945165046294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45941.945165046294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45941.945165046294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45941.945165046294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45941.945165046294</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45941.945165046294</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45941.945165046294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45941.945165046294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45941.945165046294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45941.945165046294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45941.945165046294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45941.945165046294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45941.945165046294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45941.945165046294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45941.945165046294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45941.945165046294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45941.945165046294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45941.945165046294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45941.945165046294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45941.945165046294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45941.945165046294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45941.945165046294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45941.945165046294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45941.945165046294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45941.945165046294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45941.945165046294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45941.945165046294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45941.945165046294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45941.945165046294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45941.945165046294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45941.945165046294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45941.945165046294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45941.945165046294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45941.945165046294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45941.945165046294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45941.945165046294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45941.945165046294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45941.945165046294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45941.945165046294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45941.945165046294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45941.945165046294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45941.945165046294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45941.945165046294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45941.945165046294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45941.945165046294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45941.945165046294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45941.945165046294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45941.945165046294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45941.945165046294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45941.945165046294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45941.945165046294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45941.945165046294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45941.945165046294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45941.945165046294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45941.945165046294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45941.945165046294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45941.945165046294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45941.945165046294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45941.945165046294</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45941.945165046294</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39069</v>
      </c>
      <c r="B2" s="146" t="s">
        <v>5398</v>
      </c>
      <c r="C2" s="145">
        <v>1</v>
      </c>
      <c r="D2" s="146" t="s">
        <v>34463</v>
      </c>
      <c r="E2" s="145" t="s">
        <v>39070</v>
      </c>
      <c r="F2" s="147">
        <v>45926.772847222222</v>
      </c>
      <c r="G2" s="148">
        <f ca="1">IFERROR(NOW()-F2,"-")</f>
        <v>15.172317824071797</v>
      </c>
      <c r="H2" s="149">
        <v>45927.449074074102</v>
      </c>
      <c r="I2" s="146" t="str">
        <f>IFERROR(VLOOKUP(D2,DB!A:F,6,0),"")</f>
        <v>SCECO</v>
      </c>
      <c r="J2" s="146" t="str">
        <f>IFERROR(VLOOKUP(D2,DB!A:G,7,0),"")</f>
        <v>Weak</v>
      </c>
      <c r="K2" s="145" t="s">
        <v>39071</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39072</v>
      </c>
      <c r="B3" s="146" t="str">
        <f>IFERROR(VLOOKUP(D3,DB!A:K,11,0),"")</f>
        <v>R6</v>
      </c>
      <c r="C3" s="145">
        <v>1</v>
      </c>
      <c r="D3" s="146" t="s">
        <v>34282</v>
      </c>
      <c r="E3" s="145" t="s">
        <v>38964</v>
      </c>
      <c r="F3" s="149">
        <v>45939.529062499998</v>
      </c>
      <c r="G3" s="148">
        <f ca="1">IFERROR(NOW()-F3,"-")</f>
        <v>2.4161025462963153</v>
      </c>
      <c r="H3" s="149">
        <v>45927.987534722219</v>
      </c>
      <c r="I3" s="146" t="str">
        <f>IFERROR(VLOOKUP(D3,DB!A:F,6,0),"")</f>
        <v>SCECO</v>
      </c>
      <c r="J3" s="146" t="str">
        <f>IFERROR(VLOOKUP(D3,DB!A:G,7,0),"")</f>
        <v>Vandalized</v>
      </c>
      <c r="K3" s="145" t="s">
        <v>39073</v>
      </c>
      <c r="L3" s="146" t="str">
        <f>IFERROR(VLOOKUP(D3,DB!A:I,9,0),"")</f>
        <v>Latis</v>
      </c>
    </row>
    <row r="4" spans="1:16383" ht="31.5" customHeight="1">
      <c r="A4" s="145" t="s">
        <v>39074</v>
      </c>
      <c r="B4" s="146" t="s">
        <v>5398</v>
      </c>
      <c r="C4" s="145">
        <v>1</v>
      </c>
      <c r="D4" s="146" t="s">
        <v>32861</v>
      </c>
      <c r="E4" s="145" t="s">
        <v>39070</v>
      </c>
      <c r="F4" s="147">
        <v>45933.880972222221</v>
      </c>
      <c r="G4" s="148">
        <f ca="1">IFERROR(NOW()-F4,"-")</f>
        <v>8.0641928240729612</v>
      </c>
      <c r="H4" s="149">
        <v>45929.455266203702</v>
      </c>
      <c r="I4" s="146" t="str">
        <f>IFERROR(VLOOKUP(D4,DB!A:F,6,0),"")</f>
        <v>SCECO</v>
      </c>
      <c r="J4" s="146" t="str">
        <f>IFERROR(VLOOKUP(D4,DB!A:G,7,0),"")</f>
        <v>In progress</v>
      </c>
      <c r="K4" s="145" t="s">
        <v>39075</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39076</v>
      </c>
      <c r="B5" s="146" t="s">
        <v>5398</v>
      </c>
      <c r="C5" s="145">
        <v>1</v>
      </c>
      <c r="D5" s="146" t="s">
        <v>33408</v>
      </c>
      <c r="E5" s="145" t="s">
        <v>38964</v>
      </c>
      <c r="F5" s="147">
        <v>45941.023958333331</v>
      </c>
      <c r="G5" s="148">
        <f ca="1">IFERROR(NOW()-F5,"-")</f>
        <v>0.92120671296288492</v>
      </c>
      <c r="H5" s="149">
        <v>45934.470231481479</v>
      </c>
      <c r="I5" s="146" t="str">
        <f>IFERROR(VLOOKUP(D5,DB!A:F,6,0),"")</f>
        <v>SCECO</v>
      </c>
      <c r="J5" s="146" t="str">
        <f>IFERROR(VLOOKUP(D5,DB!A:G,7,0),"")</f>
        <v>Dead</v>
      </c>
      <c r="K5" s="145" t="s">
        <v>39075</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39077</v>
      </c>
      <c r="B6" s="145" t="str">
        <f>IFERROR(VLOOKUP(D6,DB!A:K,11,0),"")</f>
        <v>R6</v>
      </c>
      <c r="C6" s="145">
        <v>1</v>
      </c>
      <c r="D6" s="145" t="s">
        <v>33216</v>
      </c>
      <c r="E6" s="145" t="s">
        <v>38964</v>
      </c>
      <c r="F6" s="147">
        <v>45941.763437499998</v>
      </c>
      <c r="G6" s="148">
        <f t="shared" ref="G6" ca="1" si="0">IFERROR(NOW()-F6,"-")</f>
        <v>0.18172754629631527</v>
      </c>
      <c r="H6" s="147">
        <v>45941.7577662037</v>
      </c>
      <c r="I6" s="145" t="str">
        <f>IFERROR(VLOOKUP(D6,DB!A:F,6,0),"")</f>
        <v>SCECO</v>
      </c>
      <c r="J6" s="145" t="str">
        <f>IFERROR(VLOOKUP(D6,DB!A:G,7,0),"")</f>
        <v>Dead</v>
      </c>
      <c r="K6" s="145" t="s">
        <v>39078</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39079</v>
      </c>
      <c r="B7" s="145" t="str">
        <f>IFERROR(VLOOKUP(D7,DB!A:K,11,0),"")</f>
        <v>R6</v>
      </c>
      <c r="C7" s="145">
        <v>1</v>
      </c>
      <c r="D7" s="145" t="s">
        <v>32435</v>
      </c>
      <c r="E7" s="145" t="s">
        <v>38964</v>
      </c>
      <c r="F7" s="147">
        <v>45941.842129629629</v>
      </c>
      <c r="G7" s="148">
        <f ca="1">IFERROR(NOW()-F7,"-")</f>
        <v>0.10303541666507954</v>
      </c>
      <c r="H7" s="147">
        <v>45941.826874999999</v>
      </c>
      <c r="I7" s="145" t="str">
        <f>IFERROR(VLOOKUP(D7,DB!A:F,6,0),"")</f>
        <v>SCECO</v>
      </c>
      <c r="J7" s="145" t="str">
        <f>IFERROR(VLOOKUP(D7,DB!A:G,7,0),"")</f>
        <v>Good</v>
      </c>
      <c r="K7" s="145" t="s">
        <v>39080</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45941.945165046294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45941.945165046294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45941.945165046294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45941.945165046294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45941.945165046294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45941.945165046294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45941.945165046294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45941.945165046294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45941.945165046294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45941.945165046294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45941.945165046294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45941.945165046294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45941.945165046294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45941.945165046294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45941.945165046294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45941.945165046294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45941.945165046294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45941.945165046294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45941.945165046294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45941.945165046294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45941.945165046294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45941.945165046294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45941.945165046294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45941.945165046294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45941.945165046294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45941.945165046294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45941.945165046294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45941.945165046294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45941.945165046294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45941.945165046294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45941.945165046294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45941.945165046294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45941.945165046294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45941.945165046294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45941.945165046294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45941.945165046294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45941.945165046294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45941.945165046294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45941.945165046294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45941.945165046294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45941.945165046294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45941.945165046294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45941.945165046294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45941.945165046294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45941.945165046294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45941.945165046294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45941.945165046294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45941.945165046294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45941.945165046294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45941.945165046294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45941.945165046294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45941.945165046294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45941.945165046294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45941.945165046294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45941.945165046294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45941.945165046294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45941.945165046294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45941.945165046294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45941.945165046294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45941.945165046294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45941.945165046294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45941.945165046294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45941.945165046294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45941.945165046294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45941.945165046294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45941.945165046294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45941.945165046294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45941.945165046294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45941.945165046294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45941.945165046294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45941.945165046294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45941.945165046294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45941.945165046294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45941.945165046294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45941.945165046294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45941.945165046294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45941.945165046294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45941.945165046294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45941.945165046294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45941.945165046294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45941.945165046294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45941.945165046294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45941.945165046294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45941.945165046294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45941.945165046294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45941.945165046294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45941.945165046294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45941.945165046294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45941.945165046294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45941.945165046294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45941.945165046294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45941.945165046294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45941.945165046294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45941.945165046294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45941.945165046294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45941.945165046294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45941.945165046294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45941.945165046294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45941.945165046294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45941.945165046294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45941.945165046294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45941.945165046294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45941.945165046294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45941.945165046294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45941.945165046294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45941.945165046294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45941.945165046294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45941.945165046294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45941.945165046294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45941.945165046294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45941.945165046294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45941.945165046294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45941.945165046294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45941.945165046294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45941.945165046294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45941.945165046294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45941.945165046294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45941.945165046294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45941.945165046294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45941.945165046294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45941.945165046294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45941.945165046294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45941.945165046294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45941.945165046294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45941.945165046294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45941.945165046294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45941.945165046294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45941.945165046294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45941.945165046294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45941.945165046294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45941.945165046294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45941.945165046294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45941.945165046294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45941.945165046294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45941.945165046294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45941.945165046294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45941.945165046294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45941.945165046294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45941.945165046294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45941.945165046294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45941.945165046294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45941.945165046294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45941.945165046294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45941.945165046294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45941.945165046294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45941.945165046294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45941.945165046294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45941.945165046294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45941.945165046294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45941.945165046294</v>
      </c>
      <c r="H157" s="110"/>
      <c r="I157" s="106" t="str">
        <f>IFERROR(VLOOKUP(D157,DB!A:F,6,0),"")</f>
        <v/>
      </c>
      <c r="J157" s="105" t="str">
        <f>IFERROR(VLOOKUP(D157,DB!A:G,7,0),"")</f>
        <v/>
      </c>
      <c r="K157" s="111"/>
      <c r="L157" s="112" t="str">
        <f>IFERROR(VLOOKUP(D157,DB!A:I,9,0),"")</f>
        <v/>
      </c>
    </row>
  </sheetData>
  <dataValidations count="2">
    <dataValidation allowBlank="1" showInputMessage="1" showErrorMessage="1" sqref="E1" xr:uid="{380493DB-286A-4683-AF55-C78F04945A49}"/>
    <dataValidation type="list" allowBlank="1" showInputMessage="1" showErrorMessage="1" sqref="E3 E5: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2025-10-11T19:43:36Z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