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889" documentId="13_ncr:1_{F6CB121F-512D-4AA6-A0C1-0FB36C537598}" xr6:coauthVersionLast="47" xr6:coauthVersionMax="47" xr10:uidLastSave="{4EFEE815-ED0F-4E4B-8D17-127EEBF3DD89}"/>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J6" i="6"/>
  <c r="J7" i="6"/>
  <c r="J8" i="6"/>
  <c r="J9" i="6"/>
  <c r="J10" i="6"/>
  <c r="J1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I2" i="6"/>
  <c r="I5" i="6"/>
  <c r="L2" i="6"/>
  <c r="L5" i="6"/>
  <c r="L4" i="6"/>
  <c r="J5" i="6"/>
  <c r="J2" i="6"/>
  <c r="J4" i="6"/>
  <c r="I4" i="6"/>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L18" i="5"/>
  <c r="J18" i="5"/>
  <c r="I18" i="5"/>
  <c r="G18" i="5"/>
  <c r="B18" i="5"/>
  <c r="L4" i="5"/>
  <c r="L5" i="5"/>
  <c r="L6" i="5"/>
  <c r="L7" i="5"/>
  <c r="L8" i="5"/>
  <c r="L9" i="5"/>
  <c r="L10" i="5"/>
  <c r="L11" i="5"/>
  <c r="L12" i="5"/>
  <c r="L13" i="5"/>
  <c r="L14" i="5"/>
  <c r="L15" i="5"/>
  <c r="L16" i="5"/>
  <c r="L17" i="5"/>
  <c r="J4" i="5"/>
  <c r="J5" i="5"/>
  <c r="J6" i="5"/>
  <c r="J7" i="5"/>
  <c r="J8" i="5"/>
  <c r="J9" i="5"/>
  <c r="J10" i="5"/>
  <c r="J11" i="5"/>
  <c r="J12" i="5"/>
  <c r="J13" i="5"/>
  <c r="J14" i="5"/>
  <c r="J15" i="5"/>
  <c r="J16" i="5"/>
  <c r="J17" i="5"/>
  <c r="I4" i="5"/>
  <c r="I5" i="5"/>
  <c r="I6" i="5"/>
  <c r="I7" i="5"/>
  <c r="I8" i="5"/>
  <c r="I9" i="5"/>
  <c r="I10" i="5"/>
  <c r="I11" i="5"/>
  <c r="I12" i="5"/>
  <c r="I13" i="5"/>
  <c r="I14" i="5"/>
  <c r="I15" i="5"/>
  <c r="I16" i="5"/>
  <c r="I17" i="5"/>
  <c r="G4" i="5"/>
  <c r="G5" i="5"/>
  <c r="G6" i="5"/>
  <c r="G7" i="5"/>
  <c r="G8" i="5"/>
  <c r="G9" i="5"/>
  <c r="G10" i="5"/>
  <c r="G11" i="5"/>
  <c r="G12" i="5"/>
  <c r="G13" i="5"/>
  <c r="G14" i="5"/>
  <c r="G15" i="5"/>
  <c r="G16" i="5"/>
  <c r="G17" i="5"/>
  <c r="B4" i="5"/>
  <c r="B5" i="5"/>
  <c r="B6" i="5"/>
  <c r="B7" i="5"/>
  <c r="B8" i="5"/>
  <c r="B9" i="5"/>
  <c r="B10" i="5"/>
  <c r="B11" i="5"/>
  <c r="B12" i="5"/>
  <c r="B13" i="5"/>
  <c r="B14" i="5"/>
  <c r="B15" i="5"/>
  <c r="B16" i="5"/>
  <c r="B17"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G9" i="6"/>
  <c r="I9" i="6"/>
  <c r="L9" i="6"/>
  <c r="B10" i="6"/>
  <c r="G10" i="6"/>
  <c r="I10" i="6"/>
  <c r="L10" i="6"/>
  <c r="B11" i="6"/>
  <c r="G11" i="6"/>
  <c r="I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<sst xmlns="http://schemas.openxmlformats.org/spreadsheetml/2006/main" count="178600" uniqueCount="39082">
  <si>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</si>
  <si>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</si>
  <si>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</si>
  <si>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</si>
  <si>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</si>
  <si>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</si>
  <si>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</si>
  <si>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</si>
  <si>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</si>
  <si>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</si>
  <si>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</si>
  <si>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</si>
  <si>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</si>
  <si>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</si>
  <si>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</si>
  <si>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</si>
  <si>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</si>
  <si>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</si>
  <si>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</si>
  <si>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</si>
  <si>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</si>
  <si>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</si>
  <si>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</si>
  <si>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</si>
  <si>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</si>
  <si>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</si>
  <si>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</si>
  <si>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</si>
  <si>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</si>
  <si>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</si>
  <si>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</si>
  <si>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</si>
  <si>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</si>
  <si>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</si>
  <si>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</si>
  <si>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</si>
  <si>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</si>
  <si>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</si>
  <si>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</si>
  <si>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</si>
  <si>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</si>
  <si>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</si>
  <si>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</si>
  <si>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</si>
  <si>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</si>
  <si>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</si>
  <si>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</si>
  <si>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</si>
  <si>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</si>
  <si>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</si>
  <si>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</si>
  <si>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</si>
  <si>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</si>
  <si>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</si>
  <si>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</si>
  <si>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</si>
  <si>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</si>
  <si>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</si>
  <si>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</si>
  <si>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</si>
  <si>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</si>
  <si>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</si>
  <si>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</si>
  <si>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</si>
  <si>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</si>
  <si>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</si>
  <si>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</si>
  <si>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</si>
  <si>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</si>
  <si>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</si>
  <si>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</si>
  <si>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</si>
  <si>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</si>
  <si>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</si>
  <si>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</si>
  <si>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</si>
  <si>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</si>
  <si>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</si>
  <si>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</si>
  <si>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</si>
  <si>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</si>
  <si>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</si>
  <si>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</si>
  <si>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</si>
  <si>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</si>
  <si>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</si>
  <si>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</si>
  <si>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</si>
  <si>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</si>
  <si>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</si>
  <si>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</si>
  <si>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</si>
  <si>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</si>
  <si>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</si>
  <si>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</si>
  <si>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</si>
  <si>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</si>
  <si>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</si>
  <si>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</si>
  <si>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</si>
  <si>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</si>
  <si>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</si>
  <si>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</si>
  <si>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</si>
  <si>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</si>
  <si>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</si>
  <si>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</si>
  <si>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</si>
  <si>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</si>
  <si>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</si>
  <si>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</si>
  <si>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</si>
  <si>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</si>
  <si>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</si>
  <si>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</si>
  <si>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</si>
  <si>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</si>
  <si>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</si>
  <si>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</si>
  <si>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</si>
  <si>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</si>
  <si>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</si>
  <si>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</si>
  <si>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</si>
  <si>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</si>
  <si>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</si>
  <si>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</si>
  <si>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</si>
  <si>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</si>
  <si>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</si>
  <si>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</si>
  <si>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</si>
  <si>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</si>
  <si>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</si>
  <si>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</si>
  <si>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</si>
  <si>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</si>
  <si>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</si>
  <si>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</si>
  <si>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</si>
  <si>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</si>
  <si>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</si>
  <si>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</si>
  <si>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</si>
  <si>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</si>
  <si>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</si>
  <si>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</si>
  <si>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</si>
  <si>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</si>
  <si>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</si>
  <si>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</si>
  <si>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</si>
  <si>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</si>
  <si>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</si>
  <si>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</si>
  <si>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</si>
  <si>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</si>
  <si>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</si>
  <si>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</si>
  <si>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</si>
  <si>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</si>
  <si>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</si>
  <si>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</si>
  <si>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</si>
  <si>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</si>
  <si>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</si>
  <si>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</si>
  <si>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</si>
  <si>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</si>
  <si>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</si>
  <si>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</si>
  <si>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</si>
  <si>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</si>
  <si>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</si>
  <si>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</si>
  <si>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</si>
  <si>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</si>
  <si>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</si>
  <si>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</si>
  <si>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</si>
  <si>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</si>
  <si>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</si>
  <si>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</si>
  <si>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</si>
  <si>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</si>
  <si>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</si>
  <si>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</si>
  <si>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</si>
  <si>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</si>
  <si>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</si>
  <si>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</si>
  <si>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</si>
  <si>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</si>
  <si>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</si>
  <si>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</si>
  <si>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</si>
  <si>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</si>
  <si>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</si>
  <si>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</si>
  <si>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</si>
  <si>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</si>
  <si>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</si>
  <si>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</si>
  <si>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</si>
  <si>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</si>
  <si>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</si>
  <si>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</si>
  <si>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</si>
  <si>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</si>
  <si>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</si>
  <si>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</si>
  <si>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</si>
  <si>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</si>
  <si>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</si>
  <si>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</si>
  <si>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</si>
  <si>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</si>
  <si>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</si>
  <si>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</si>
  <si>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</si>
  <si>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</si>
  <si>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</si>
  <si>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</si>
  <si>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</si>
  <si>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</si>
  <si>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</si>
  <si>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</si>
  <si>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</si>
  <si>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</si>
  <si>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</si>
  <si>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</si>
  <si>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</si>
  <si>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</si>
  <si>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</si>
  <si>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</si>
  <si>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</si>
  <si>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</si>
  <si>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</si>
  <si>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</si>
  <si>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</si>
  <si>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</si>
  <si>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</si>
  <si>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</si>
  <si>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</si>
  <si>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</si>
  <si>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</si>
  <si>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</si>
  <si>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</si>
  <si>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</si>
  <si>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</si>
  <si>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</si>
  <si>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</si>
  <si>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</si>
  <si>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</si>
  <si>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</si>
  <si>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</si>
  <si>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</si>
  <si>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</si>
  <si>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</si>
  <si>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</si>
  <si>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</si>
  <si>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</si>
  <si>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</si>
  <si>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</si>
  <si>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</si>
  <si>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</si>
  <si>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</si>
  <si>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</si>
  <si>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</si>
  <si>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</si>
  <si>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</si>
  <si>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</si>
  <si>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</si>
  <si>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</si>
  <si>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</si>
  <si>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</si>
  <si>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</si>
  <si>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</si>
  <si>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</si>
  <si>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</si>
  <si>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</si>
  <si>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</si>
  <si>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</si>
  <si>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</si>
  <si>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</si>
  <si>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</si>
  <si>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</si>
  <si>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</si>
  <si>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</si>
  <si>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</si>
  <si>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</si>
  <si>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</si>
  <si>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</si>
  <si>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</si>
  <si>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</si>
  <si>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</si>
  <si>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</si>
  <si>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</si>
  <si>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</si>
  <si>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</si>
  <si>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</si>
  <si>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</si>
  <si>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</si>
  <si>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</si>
  <si>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</si>
  <si>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</si>
  <si>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</si>
  <si>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</si>
  <si>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</si>
  <si>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</si>
  <si>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</si>
  <si>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</si>
  <si>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</si>
  <si>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</si>
  <si>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</si>
  <si>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</si>
  <si>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</si>
  <si>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</si>
  <si>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</si>
  <si>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</si>
  <si>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</si>
  <si>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</si>
  <si>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</si>
  <si>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</si>
  <si>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</si>
  <si>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</si>
  <si>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</si>
  <si>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</si>
  <si>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</si>
  <si>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</si>
  <si>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</si>
  <si>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</si>
  <si>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</si>
  <si>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</si>
  <si>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</si>
  <si>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</si>
  <si>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</si>
  <si>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</si>
  <si>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</si>
  <si>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</si>
  <si>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</si>
  <si>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</si>
  <si>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</si>
  <si>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</si>
  <si>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</si>
  <si>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</si>
  <si>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</si>
  <si>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</si>
  <si>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</si>
  <si>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</si>
  <si>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</si>
  <si>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</si>
  <si>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</si>
  <si>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</si>
  <si>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</si>
  <si>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</si>
  <si>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</si>
  <si>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</si>
  <si>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</si>
  <si>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</si>
  <si>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</si>
  <si>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</si>
  <si>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</si>
  <si>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</si>
  <si>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</si>
  <si>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</si>
  <si>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</si>
  <si>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</si>
  <si>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</si>
  <si>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</si>
  <si>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</si>
  <si>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</si>
  <si>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</si>
  <si>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</si>
  <si>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</si>
  <si>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</si>
  <si>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</si>
  <si>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</si>
  <si>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</si>
  <si>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</si>
  <si>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</si>
  <si>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</si>
  <si>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</si>
  <si>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</si>
  <si>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</si>
  <si>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</si>
  <si>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</si>
  <si>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</si>
  <si>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</si>
  <si>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</si>
  <si>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</si>
  <si>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</si>
  <si>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</si>
  <si>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</si>
  <si>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</si>
  <si>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</si>
  <si>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</si>
  <si>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</si>
  <si>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</si>
  <si>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</si>
  <si>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</si>
  <si>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</si>
  <si>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</si>
  <si>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</si>
  <si>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</si>
  <si>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</si>
  <si>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</si>
  <si>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</si>
  <si>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</si>
  <si>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</si>
  <si>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</si>
  <si>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</si>
  <si>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</si>
  <si>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</si>
  <si>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</si>
  <si>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</si>
  <si>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</si>
  <si>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</si>
  <si>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</si>
  <si>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</si>
  <si>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</si>
  <si>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</si>
  <si>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</si>
  <si>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</si>
  <si>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</si>
  <si>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</si>
  <si>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</si>
  <si>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</si>
  <si>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</si>
  <si>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</si>
  <si>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</si>
  <si>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</si>
  <si>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</si>
  <si>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</si>
  <si>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</si>
  <si>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</si>
  <si>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</si>
  <si>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</si>
  <si>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</si>
  <si>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</si>
  <si>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</si>
  <si>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</si>
  <si>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</si>
  <si>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</si>
  <si>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</si>
  <si>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</si>
  <si>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</si>
  <si>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</si>
  <si>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</si>
  <si>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</si>
  <si>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</si>
  <si>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</si>
  <si>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</si>
  <si>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</si>
  <si>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</si>
  <si>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</si>
  <si>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</si>
  <si>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</si>
  <si>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</si>
  <si>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</si>
  <si>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</si>
  <si>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</si>
  <si>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</si>
  <si>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</si>
  <si>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</si>
  <si>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</si>
  <si>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</si>
  <si>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</si>
  <si>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</si>
  <si>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</si>
  <si>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</si>
  <si>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</si>
  <si>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</si>
  <si>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</si>
  <si>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</si>
  <si>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</si>
  <si>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</si>
  <si>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</si>
  <si>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</si>
  <si>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</si>
  <si>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</si>
  <si>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</si>
  <si>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</si>
  <si>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</si>
  <si>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</si>
  <si>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</si>
  <si>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</si>
  <si>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</si>
  <si>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</si>
  <si>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</si>
  <si>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</si>
  <si>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</si>
  <si>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</si>
  <si>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</si>
  <si>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</si>
  <si>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</si>
  <si>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</si>
  <si>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</si>
  <si>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</si>
  <si>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</si>
  <si>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</si>
  <si>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</si>
  <si>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</si>
  <si>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</si>
  <si>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</si>
  <si>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</si>
  <si>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</si>
  <si>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</si>
  <si>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</si>
  <si>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</si>
  <si>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</si>
  <si>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</si>
  <si>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</si>
  <si>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</si>
  <si>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</si>
  <si>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</si>
  <si>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</si>
  <si>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</si>
  <si>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</si>
  <si>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</si>
  <si>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</si>
  <si>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</si>
  <si>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</si>
  <si>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</si>
  <si>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</si>
  <si>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</si>
  <si>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</si>
  <si>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</si>
  <si>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</si>
  <si>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</si>
  <si>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</si>
  <si>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</si>
  <si>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</si>
  <si>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</si>
  <si>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</si>
  <si>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</si>
  <si>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</si>
  <si>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</si>
  <si>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</si>
  <si>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</si>
  <si>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</si>
  <si>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</si>
  <si>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</si>
  <si>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</si>
  <si>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</si>
  <si>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</si>
  <si>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</si>
  <si>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</si>
  <si>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</si>
  <si>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</si>
  <si>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</si>
  <si>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</si>
  <si>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</si>
  <si>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</si>
  <si>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</si>
  <si>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</si>
  <si>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</si>
  <si>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</si>
  <si>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</si>
  <si>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</si>
  <si>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</si>
  <si>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</si>
  <si>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</si>
  <si>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</si>
  <si>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</si>
  <si>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</si>
  <si>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</si>
  <si>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</si>
  <si>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</si>
  <si>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</si>
  <si>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</si>
  <si>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</si>
  <si>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</si>
  <si>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</si>
  <si>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</si>
  <si>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</si>
  <si>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</si>
  <si>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</si>
  <si>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</si>
  <si>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</si>
  <si>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</si>
  <si>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</si>
  <si>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</si>
  <si>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</si>
  <si>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</si>
  <si>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</si>
  <si>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</si>
  <si>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</si>
  <si>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</si>
  <si>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</si>
  <si>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</si>
  <si>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</si>
  <si>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</si>
  <si>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</si>
  <si>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</si>
  <si>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</si>
  <si>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</si>
  <si>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</si>
  <si>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</si>
  <si>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</si>
  <si>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</si>
  <si>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</si>
  <si>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</si>
  <si>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</si>
  <si>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</si>
  <si>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</si>
  <si>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</si>
  <si>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</si>
  <si>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</si>
  <si>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</si>
  <si>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</si>
  <si>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</si>
  <si>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</si>
  <si>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</si>
  <si>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</si>
  <si>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</si>
  <si>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</si>
  <si>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</si>
  <si>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</si>
  <si>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</si>
  <si>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</si>
  <si>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</si>
  <si>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</si>
  <si>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</si>
  <si>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</si>
  <si>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</si>
  <si>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</si>
  <si>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</si>
  <si>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</si>
  <si>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</si>
  <si>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</si>
  <si>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</si>
  <si>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</si>
  <si>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</si>
  <si>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</si>
  <si>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</si>
  <si>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</si>
  <si>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</si>
  <si>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</si>
  <si>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</si>
  <si>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</si>
  <si>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</si>
  <si>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</si>
  <si>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</si>
  <si>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</si>
  <si>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</si>
  <si>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</si>
  <si>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</si>
  <si>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</si>
  <si>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</si>
  <si>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</si>
  <si>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</si>
  <si>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</si>
  <si>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</si>
  <si>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</si>
  <si>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</si>
  <si>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</si>
  <si>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</si>
  <si>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</si>
  <si>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</si>
  <si>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</si>
  <si>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</si>
  <si>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</si>
  <si>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</si>
  <si>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</si>
  <si>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</si>
  <si>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</si>
  <si>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</si>
  <si>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</si>
  <si>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</si>
  <si>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</si>
  <si>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</si>
  <si>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</si>
  <si>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</si>
  <si>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</si>
  <si>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</si>
  <si>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</si>
  <si>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</si>
  <si>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</si>
  <si>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</si>
  <si>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</si>
  <si>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</si>
  <si>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</si>
  <si>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</si>
  <si>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</si>
  <si>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</si>
  <si>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</si>
  <si>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</si>
  <si>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</si>
  <si>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</si>
  <si>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</si>
  <si>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</si>
  <si>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</si>
  <si>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</si>
  <si>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</si>
  <si>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</si>
  <si>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</si>
  <si>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</si>
  <si>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</si>
  <si>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</si>
  <si>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</si>
  <si>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</si>
  <si>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</si>
  <si>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</si>
  <si>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</si>
  <si>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</si>
  <si>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</si>
  <si>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</si>
  <si>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</si>
  <si>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</si>
  <si>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</si>
  <si>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</si>
  <si>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</si>
  <si>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</si>
  <si>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</si>
  <si>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</si>
  <si>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</si>
  <si>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</si>
  <si>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</si>
  <si>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</si>
  <si>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</si>
  <si>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</si>
  <si>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</si>
  <si>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</si>
  <si>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</si>
  <si>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</si>
  <si>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</si>
  <si>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</si>
  <si>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</si>
  <si>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</si>
  <si>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</si>
  <si>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</si>
  <si>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</si>
  <si>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</si>
  <si>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</si>
  <si>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</si>
  <si>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</si>
  <si>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</si>
  <si>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</si>
  <si>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</si>
  <si>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</si>
  <si>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</si>
  <si>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</si>
  <si>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</si>
  <si>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</si>
  <si>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</si>
  <si>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</si>
  <si>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</si>
  <si>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</si>
  <si>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</si>
  <si>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</si>
  <si>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</si>
  <si>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</si>
  <si>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</si>
  <si>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</si>
  <si>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</si>
  <si>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</si>
  <si>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</si>
  <si>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</si>
  <si>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</si>
  <si>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</si>
  <si>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</si>
  <si>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</si>
  <si>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</si>
  <si>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</si>
  <si>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</si>
  <si>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</si>
  <si>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</si>
  <si>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</si>
  <si>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</si>
  <si>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</si>
  <si>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</si>
  <si>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</si>
  <si>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</si>
  <si>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</si>
  <si>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</si>
  <si>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</si>
  <si>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</si>
  <si>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</si>
  <si>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</si>
  <si>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</si>
  <si>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</si>
  <si>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</si>
  <si>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</si>
  <si>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</si>
  <si>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</si>
  <si>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</si>
  <si>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</si>
  <si>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</si>
  <si>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</si>
  <si>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</si>
  <si>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</si>
  <si>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</si>
  <si>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</si>
  <si>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</si>
  <si>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</si>
  <si>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</si>
  <si>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</si>
  <si>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</si>
  <si>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</si>
  <si>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</si>
  <si>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</si>
  <si>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</si>
  <si>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</si>
  <si>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</si>
  <si>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</si>
  <si>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</si>
  <si>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</si>
  <si>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</si>
  <si>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</si>
  <si>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</si>
  <si>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</si>
  <si>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</si>
  <si>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</si>
  <si>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</si>
  <si>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</si>
  <si>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</si>
  <si>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</si>
  <si>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</si>
  <si>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</si>
  <si>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</si>
  <si>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</si>
  <si>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</si>
  <si>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</si>
  <si>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</si>
  <si>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</si>
  <si>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</si>
  <si>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</si>
  <si>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</si>
  <si>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</si>
  <si>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</si>
  <si>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</si>
  <si>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</si>
  <si>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</si>
  <si>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</si>
  <si>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</si>
  <si>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</si>
  <si>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</si>
  <si>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</si>
  <si>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</si>
  <si>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</si>
  <si>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</si>
  <si>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</si>
  <si>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</si>
  <si>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</si>
  <si>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</si>
  <si>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</si>
  <si>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</si>
  <si>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</si>
  <si>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</si>
  <si>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</si>
  <si>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</si>
  <si>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</si>
  <si>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</si>
  <si>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</si>
  <si>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</si>
  <si>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</si>
  <si>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</si>
  <si>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</si>
  <si>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</si>
  <si>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</si>
  <si>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</si>
  <si>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</si>
  <si>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</si>
  <si>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</si>
  <si>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</si>
  <si>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</si>
  <si>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</si>
  <si>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</si>
  <si>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</si>
  <si>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</si>
  <si>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</si>
  <si>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</si>
  <si>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</si>
  <si>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</si>
  <si>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</si>
  <si>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</si>
  <si>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</si>
  <si>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</si>
  <si>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</si>
  <si>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</si>
  <si>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</si>
  <si>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</si>
  <si>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</si>
  <si>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</si>
  <si>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</si>
  <si>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</si>
  <si>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</si>
  <si>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</si>
  <si>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</si>
  <si>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</si>
  <si>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</si>
  <si>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</si>
  <si>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</si>
  <si>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</si>
  <si>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</si>
  <si>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</si>
  <si>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</si>
  <si>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</si>
  <si>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</si>
  <si>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</si>
  <si>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</si>
  <si>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</si>
  <si>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</si>
  <si>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</si>
  <si>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</si>
  <si>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</si>
  <si>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</si>
  <si>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</si>
  <si>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</si>
  <si>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</si>
  <si>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</si>
  <si>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</si>
  <si>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</si>
  <si>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</si>
  <si>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</si>
  <si>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</si>
  <si>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</si>
  <si>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</si>
  <si>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</si>
  <si>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</si>
  <si>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</si>
  <si>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</si>
  <si>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</si>
  <si>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</si>
  <si>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</si>
  <si>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</si>
  <si>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</si>
  <si>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</si>
  <si>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</si>
  <si>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</si>
  <si>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</si>
  <si>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</si>
  <si>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</si>
  <si>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</si>
  <si>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</si>
  <si>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</si>
  <si>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</si>
  <si>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</si>
  <si>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</si>
  <si>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</si>
  <si>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</si>
  <si>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</si>
  <si>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</si>
  <si>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</si>
  <si>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</si>
  <si>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</si>
  <si>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</si>
  <si>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</si>
  <si>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</si>
  <si>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</si>
  <si>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</si>
  <si>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</si>
  <si>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</si>
  <si>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</si>
  <si>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</si>
  <si>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</si>
  <si>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</si>
  <si>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</si>
  <si>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</si>
  <si>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</si>
  <si>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</si>
  <si>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</si>
  <si>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</si>
  <si>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</si>
  <si>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</si>
  <si>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</si>
  <si>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</si>
  <si>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</si>
  <si>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</si>
  <si>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</si>
  <si>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</si>
  <si>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</si>
  <si>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</si>
  <si>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</si>
  <si>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</si>
  <si>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</si>
  <si>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</si>
  <si>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</si>
  <si>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</si>
  <si>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</si>
  <si>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</si>
  <si>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</si>
  <si>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</si>
  <si>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</si>
  <si>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</si>
  <si>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</si>
  <si>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</si>
  <si>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</si>
  <si>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</si>
  <si>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</si>
  <si>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</si>
  <si>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</si>
  <si>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</si>
  <si>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</si>
  <si>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</si>
  <si>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</si>
  <si>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</si>
  <si>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</si>
  <si>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</si>
  <si>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</si>
  <si>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</si>
  <si>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</si>
  <si>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</si>
  <si>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</si>
  <si>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</si>
  <si>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</si>
  <si>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</si>
  <si>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</si>
  <si>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</si>
  <si>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</si>
  <si>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</si>
  <si>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</si>
  <si>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</si>
  <si>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</si>
  <si>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</si>
  <si>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</si>
  <si>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</si>
  <si>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</si>
  <si>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</si>
  <si>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</si>
  <si>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</si>
  <si>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</si>
  <si>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</si>
  <si>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</si>
  <si>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</si>
  <si>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</si>
  <si>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</si>
  <si>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</si>
  <si>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</si>
  <si>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</si>
  <si>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</si>
  <si>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</si>
  <si>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</si>
  <si>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</si>
  <si>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</si>
  <si>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</si>
  <si>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</si>
  <si>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</si>
  <si>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</si>
  <si>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</si>
  <si>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</si>
  <si>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</si>
  <si>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</si>
  <si>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</si>
  <si>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</si>
  <si>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</si>
  <si>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</si>
  <si>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</si>
  <si>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</si>
  <si>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</si>
  <si>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</si>
  <si>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</si>
  <si>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</si>
  <si>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</si>
  <si>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</si>
  <si>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</si>
  <si>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</si>
  <si>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</si>
  <si>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</si>
  <si>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</si>
  <si>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</si>
  <si>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</si>
  <si>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</si>
  <si>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</si>
  <si>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</si>
  <si>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</si>
  <si>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</si>
  <si>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</si>
  <si>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</si>
  <si>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</si>
  <si>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</si>
  <si>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</si>
  <si>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</si>
  <si>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</si>
  <si>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</si>
  <si>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</si>
  <si>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</si>
  <si>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</si>
  <si>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</si>
  <si>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</si>
  <si>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</si>
  <si>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</si>
  <si>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</si>
  <si>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</si>
  <si>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</si>
  <si>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</si>
  <si>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</si>
  <si>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</si>
  <si>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</si>
  <si>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</si>
  <si>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</si>
  <si>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</si>
  <si>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</si>
  <si>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</si>
  <si>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</si>
  <si>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</si>
  <si>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</si>
  <si>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</si>
  <si>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</si>
  <si>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</si>
  <si>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</si>
  <si>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</si>
  <si>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</si>
  <si>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</si>
  <si>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</si>
  <si>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</si>
  <si>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</si>
  <si>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</si>
  <si>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</si>
  <si>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</si>
  <si>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</si>
  <si>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</si>
  <si>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</si>
  <si>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</si>
  <si>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</si>
  <si>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</si>
  <si>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</si>
  <si>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</si>
  <si>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</si>
  <si>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</si>
  <si>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</si>
  <si>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</si>
  <si>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</si>
  <si>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</si>
  <si>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</si>
  <si>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</si>
  <si>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</si>
  <si>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</si>
  <si>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</si>
  <si>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</si>
  <si>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</si>
  <si>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</si>
  <si>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</si>
  <si>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</si>
  <si>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</si>
  <si>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</si>
  <si>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</si>
  <si>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</si>
  <si>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</si>
  <si>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</si>
  <si>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</si>
  <si>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</si>
  <si>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</si>
  <si>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</si>
  <si>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</si>
  <si>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</si>
  <si>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</si>
  <si>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</si>
  <si>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</si>
  <si>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</si>
  <si>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</si>
  <si>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</si>
  <si>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</si>
  <si>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</si>
  <si>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</si>
  <si>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</si>
  <si>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</si>
  <si>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</si>
  <si>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</si>
  <si>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</si>
  <si>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</si>
  <si>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</si>
  <si>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</si>
  <si>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</si>
  <si>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</si>
  <si>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</si>
  <si>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</si>
  <si>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</si>
  <si>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</si>
  <si>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</si>
  <si>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</si>
  <si>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</si>
  <si>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</si>
  <si>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</si>
  <si>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</si>
  <si>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</si>
  <si>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</si>
  <si>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</si>
  <si>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</si>
  <si>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</si>
  <si>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</si>
  <si>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</si>
  <si>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</si>
  <si>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</si>
  <si>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</si>
  <si>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</si>
  <si>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</si>
  <si>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</si>
  <si>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</si>
  <si>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</si>
  <si>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</si>
  <si>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</si>
  <si>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</si>
  <si>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</si>
  <si>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</si>
  <si>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</si>
  <si>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</si>
  <si>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</si>
  <si>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</si>
  <si>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</si>
  <si>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</si>
  <si>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</si>
  <si>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</si>
  <si>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</si>
  <si>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</si>
  <si>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</si>
  <si>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</si>
  <si>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</si>
  <si>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</si>
  <si>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</si>
  <si>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</si>
  <si>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</si>
  <si>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</si>
  <si>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</si>
  <si>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</si>
  <si>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</si>
  <si>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</si>
  <si>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</si>
  <si>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</si>
  <si>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</si>
  <si>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</si>
  <si>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</si>
  <si>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</si>
  <si>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</si>
  <si>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</si>
  <si>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</si>
  <si>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</si>
  <si>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</si>
  <si>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</si>
  <si>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</si>
  <si>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</si>
  <si>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</si>
  <si>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</si>
  <si>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</si>
  <si>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</si>
  <si>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</si>
  <si>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</si>
  <si>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</si>
  <si>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</si>
  <si>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</si>
  <si>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</si>
  <si>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</si>
  <si>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</si>
  <si>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</si>
  <si>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</si>
  <si>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</si>
  <si>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</si>
  <si>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</si>
  <si>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</si>
  <si>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</si>
  <si>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</si>
  <si>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</si>
  <si>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</si>
  <si>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</si>
  <si>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</si>
  <si>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</si>
  <si>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</si>
  <si>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</si>
  <si>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</si>
  <si>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</si>
  <si>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</si>
  <si>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</si>
  <si>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</si>
  <si>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</si>
  <si>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</si>
  <si>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</si>
  <si>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</si>
  <si>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</si>
  <si>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</si>
  <si>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</si>
  <si>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</si>
  <si>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</si>
  <si>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</si>
  <si>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</si>
  <si>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</si>
  <si>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</si>
  <si>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</si>
  <si>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</si>
  <si>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</si>
  <si>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</si>
  <si>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</si>
  <si>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</si>
  <si>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</si>
  <si>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</si>
  <si>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</si>
  <si>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</si>
  <si>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</si>
  <si>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</si>
  <si>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</si>
  <si>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</si>
  <si>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</si>
  <si>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</si>
  <si>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</si>
  <si>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</si>
  <si>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</si>
  <si>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</si>
  <si>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</si>
  <si>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</si>
  <si>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</si>
  <si>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</si>
  <si>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</si>
  <si>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</si>
  <si>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</si>
  <si>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</si>
  <si>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</si>
  <si>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</si>
  <si>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</si>
  <si>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</si>
  <si>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</si>
  <si>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</si>
  <si>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</si>
  <si>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</si>
  <si>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</si>
  <si>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</si>
  <si>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</si>
  <si>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</si>
  <si>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</si>
  <si>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</si>
  <si>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</si>
  <si>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</si>
  <si>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</si>
  <si>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</si>
  <si>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</si>
  <si>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</si>
  <si>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</si>
  <si>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</si>
  <si>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</si>
  <si>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</si>
  <si>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</si>
  <si>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</si>
  <si>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</si>
  <si>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</si>
  <si>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</si>
  <si>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</si>
  <si>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</si>
  <si>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</si>
  <si>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</si>
  <si>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</si>
  <si>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</si>
  <si>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</si>
  <si>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</si>
  <si>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</si>
  <si>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</si>
  <si>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</si>
  <si>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</si>
  <si>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</si>
  <si>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</si>
  <si>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</si>
  <si>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</si>
  <si>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</si>
  <si>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</si>
  <si>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</si>
  <si>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</si>
  <si>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</si>
  <si>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</si>
  <si>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</si>
  <si>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</si>
  <si>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</si>
  <si>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</si>
  <si>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</si>
  <si>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</si>
  <si>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</si>
  <si>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</si>
  <si>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</si>
  <si>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</si>
  <si>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</si>
  <si>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</si>
  <si>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</si>
  <si>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</si>
  <si>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</si>
  <si>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</si>
  <si>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</si>
  <si>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</si>
  <si>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</si>
  <si>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</si>
  <si>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</si>
  <si>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</si>
  <si>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</si>
  <si>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</si>
  <si>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</si>
  <si>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</si>
  <si>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</si>
  <si>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</si>
  <si>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</si>
  <si>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</si>
  <si>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</si>
  <si>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</si>
  <si>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</si>
  <si>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</si>
  <si>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</si>
  <si>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</si>
  <si>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</si>
  <si>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</si>
  <si>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</si>
  <si>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</si>
  <si>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</si>
  <si>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</si>
  <si>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</si>
  <si>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</si>
  <si>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</si>
  <si>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</si>
  <si>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</si>
  <si>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</si>
  <si>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</si>
  <si>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</si>
  <si>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</si>
  <si>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</si>
  <si>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</si>
  <si>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</si>
  <si>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</si>
  <si>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</si>
  <si>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</si>
  <si>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</si>
  <si>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</si>
  <si>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</si>
  <si>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</si>
  <si>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</si>
  <si>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</si>
  <si>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</si>
  <si>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</si>
  <si>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</si>
  <si>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</si>
  <si>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</si>
  <si>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</si>
  <si>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</si>
  <si>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</si>
  <si>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</si>
  <si>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</si>
  <si>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</si>
  <si>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</si>
  <si>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</si>
  <si>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</si>
  <si>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</si>
  <si>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</si>
  <si>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</si>
  <si>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</si>
  <si>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</si>
  <si>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</si>
  <si>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</si>
  <si>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</si>
  <si>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</si>
  <si>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</si>
  <si>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</si>
  <si>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</si>
  <si>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</si>
  <si>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</si>
  <si>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</si>
  <si>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</si>
  <si>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</si>
  <si>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</si>
  <si>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</si>
  <si>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</si>
  <si>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</si>
  <si>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</si>
  <si>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</si>
  <si>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</si>
  <si>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</si>
  <si>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</si>
  <si>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</si>
  <si>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</si>
  <si>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</si>
  <si>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</si>
  <si>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</si>
  <si>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</si>
  <si>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</si>
  <si>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</si>
  <si>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</si>
  <si>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</si>
  <si>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</si>
  <si>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</si>
  <si>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</si>
  <si>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</si>
  <si>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</si>
  <si>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</si>
  <si>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</si>
  <si>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</si>
  <si>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</si>
  <si>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</si>
  <si>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</si>
  <si>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</si>
  <si>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</si>
  <si>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</si>
  <si>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</si>
  <si>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</si>
  <si>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</si>
  <si>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</si>
  <si>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</si>
  <si>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</si>
  <si>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</si>
  <si>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</si>
  <si>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</si>
  <si>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</si>
  <si>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</si>
  <si>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</si>
  <si>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</si>
  <si>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</si>
  <si>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</si>
  <si>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</si>
  <si>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</si>
  <si>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</si>
  <si>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</si>
  <si>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</si>
  <si>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</si>
  <si>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</si>
  <si>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</si>
  <si>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</si>
  <si>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</si>
  <si>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</si>
  <si>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</si>
  <si>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</si>
  <si>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</si>
  <si>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</si>
  <si>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</si>
  <si>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</si>
  <si>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</si>
  <si>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</si>
  <si>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</si>
  <si>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</si>
  <si>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</si>
  <si>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</si>
  <si>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</si>
  <si>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</si>
  <si>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</si>
  <si>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</si>
  <si>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</si>
  <si>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</si>
  <si>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</si>
  <si>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</si>
  <si>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</si>
  <si>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</si>
  <si>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</si>
  <si>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</si>
  <si>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</si>
  <si>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</si>
  <si>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</si>
  <si>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</si>
  <si>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</si>
  <si>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</si>
  <si>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</si>
  <si>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</si>
  <si>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</si>
  <si>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</si>
  <si>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</si>
  <si>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</si>
  <si>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</si>
  <si>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</si>
  <si>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</si>
  <si>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</si>
  <si>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</si>
  <si>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</si>
  <si>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</si>
  <si>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</si>
  <si>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</si>
  <si>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</si>
  <si>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</si>
  <si>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</si>
  <si>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</si>
  <si>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</si>
  <si>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</si>
  <si>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</si>
  <si>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</si>
  <si>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</si>
  <si>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</si>
  <si>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</si>
  <si>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</si>
  <si>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</si>
  <si>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</si>
  <si>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</si>
  <si>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</si>
  <si>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</si>
  <si>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</si>
  <si>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</si>
  <si>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</si>
  <si>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</si>
  <si>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</si>
  <si>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</si>
  <si>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</si>
  <si>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</si>
  <si>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</si>
  <si>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</si>
  <si>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</si>
  <si>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</si>
  <si>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</si>
  <si>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</si>
  <si>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</si>
  <si>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</si>
  <si>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</si>
  <si>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</si>
  <si>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</si>
  <si>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</si>
  <si>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</si>
  <si>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</si>
  <si>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</si>
  <si>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</si>
  <si>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</si>
  <si>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</si>
  <si>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</si>
  <si>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</si>
  <si>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</si>
  <si>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</si>
  <si>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</si>
  <si>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</si>
  <si>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</si>
  <si>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</si>
  <si>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</si>
  <si>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</si>
  <si>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</si>
  <si>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</si>
  <si>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</si>
  <si>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</si>
  <si>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</si>
  <si>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</si>
  <si>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</si>
  <si>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</si>
  <si>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</si>
  <si>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</si>
  <si>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</si>
  <si>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</si>
  <si>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</si>
  <si>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</si>
  <si>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</si>
  <si>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</si>
  <si>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</si>
  <si>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</si>
  <si>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</si>
  <si>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</si>
  <si>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</si>
  <si>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</si>
  <si>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</si>
  <si>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</si>
  <si>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</si>
  <si>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</si>
  <si>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</si>
  <si>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</si>
  <si>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</si>
  <si>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</si>
  <si>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</si>
  <si>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</si>
  <si>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</si>
  <si>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</si>
  <si>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</si>
  <si>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</si>
  <si>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</si>
  <si>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</si>
  <si>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</si>
  <si>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</si>
  <si>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</si>
  <si>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</si>
  <si>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</si>
  <si>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</si>
  <si>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</si>
  <si>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</si>
  <si>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</si>
  <si>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</si>
  <si>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</si>
  <si>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</si>
  <si>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</si>
  <si>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</si>
  <si>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</si>
  <si>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</si>
  <si>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</si>
  <si>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</si>
  <si>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</si>
  <si>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</si>
  <si>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</si>
  <si>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</si>
  <si>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</si>
  <si>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</si>
  <si>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</si>
  <si>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</si>
  <si>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</si>
  <si>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</si>
  <si>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</si>
  <si>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</si>
  <si>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</si>
  <si>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</si>
  <si>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</si>
  <si>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</si>
  <si>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</si>
  <si>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</si>
  <si>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</si>
  <si>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</si>
  <si>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</si>
  <si>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</si>
  <si>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</si>
  <si>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</si>
  <si>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</si>
  <si>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</si>
  <si>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</si>
  <si>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</si>
  <si>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</si>
  <si>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</si>
  <si>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</si>
  <si>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</si>
  <si>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</si>
  <si>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</si>
  <si>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</si>
  <si>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</si>
  <si>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</si>
  <si>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</si>
  <si>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</si>
  <si>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</si>
  <si>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</si>
  <si>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</si>
  <si>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</si>
  <si>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</si>
  <si>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</si>
  <si>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</si>
  <si>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</si>
  <si>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</si>
  <si>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</si>
  <si>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</si>
  <si>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</si>
  <si>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</si>
  <si>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</si>
  <si>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</si>
  <si>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</si>
  <si>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</si>
  <si>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</si>
  <si>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</si>
  <si>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</si>
  <si>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</si>
  <si>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</si>
  <si>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</si>
  <si>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</si>
  <si>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</si>
  <si>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</si>
  <si>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</si>
  <si>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</si>
  <si>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</si>
  <si>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</si>
  <si>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</si>
  <si>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</si>
  <si>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</si>
  <si>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</si>
  <si>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</si>
  <si>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</si>
  <si>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</si>
  <si>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</si>
  <si>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</si>
  <si>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</si>
  <si>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</si>
  <si>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</si>
  <si>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</si>
  <si>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</si>
  <si>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</si>
  <si>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</si>
  <si>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</si>
  <si>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</si>
  <si>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</si>
  <si>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</si>
  <si>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</si>
  <si>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</si>
  <si>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</si>
  <si>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</si>
  <si>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</si>
  <si>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</si>
  <si>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</si>
  <si>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</si>
  <si>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</si>
  <si>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</si>
  <si>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</si>
  <si>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</si>
  <si>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</si>
  <si>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</si>
  <si>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</si>
  <si>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</si>
  <si>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</si>
  <si>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</si>
  <si>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</si>
  <si>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</si>
  <si>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</si>
  <si>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</si>
  <si>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</si>
  <si>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</si>
  <si>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</si>
  <si>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</si>
  <si>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</si>
  <si>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</si>
  <si>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</si>
  <si>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</si>
  <si>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</si>
  <si>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</si>
  <si>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</si>
  <si>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</si>
  <si>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</si>
  <si>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</si>
  <si>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</si>
  <si>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</si>
  <si>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</si>
  <si>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</si>
  <si>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</si>
  <si>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</si>
  <si>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</si>
  <si>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</si>
  <si>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</si>
  <si>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</si>
  <si>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</si>
  <si>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</si>
  <si>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</si>
  <si>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</si>
  <si>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</si>
  <si>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</si>
  <si>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</si>
  <si>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</si>
  <si>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</si>
  <si>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</si>
  <si>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</si>
  <si>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</si>
  <si>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</si>
  <si>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</si>
  <si>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</si>
  <si>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</si>
  <si>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</si>
  <si>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</si>
  <si>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</si>
  <si>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</si>
  <si>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</si>
  <si>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</si>
  <si>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</si>
  <si>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</si>
  <si>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</si>
  <si>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</si>
  <si>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</si>
  <si>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</si>
  <si>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</si>
  <si>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</si>
  <si>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</si>
  <si>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</si>
  <si>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</si>
  <si>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</si>
  <si>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</si>
  <si>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</si>
  <si>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</si>
  <si>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</si>
  <si>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</si>
  <si>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</si>
  <si>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</si>
  <si>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</si>
  <si>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</si>
  <si>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</si>
  <si>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</si>
  <si>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</si>
  <si>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</si>
  <si>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</si>
  <si>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</si>
  <si>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</si>
  <si>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</si>
  <si>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</si>
  <si>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</si>
  <si>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</si>
  <si>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</si>
  <si>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</si>
  <si>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</si>
  <si>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</si>
  <si>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</si>
  <si>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</si>
  <si>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</si>
  <si>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</si>
  <si>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</si>
  <si>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</si>
  <si>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</si>
  <si>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</si>
  <si>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</si>
  <si>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</si>
  <si>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</si>
  <si>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</si>
  <si>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</si>
  <si>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</si>
  <si>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</si>
  <si>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</si>
  <si>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</si>
  <si>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</si>
  <si>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</si>
  <si>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</si>
  <si>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</si>
  <si>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</si>
  <si>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</si>
  <si>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</si>
  <si>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</si>
  <si>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</si>
  <si>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</si>
  <si>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</si>
  <si>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</si>
  <si>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</si>
  <si>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</si>
  <si>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</si>
  <si>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</si>
  <si>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</si>
  <si>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</si>
  <si>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</si>
  <si>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</si>
  <si>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</si>
  <si>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</si>
  <si>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</si>
  <si>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</si>
  <si>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</si>
  <si>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</si>
  <si>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</si>
  <si>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</si>
  <si>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</si>
  <si>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</si>
  <si>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</si>
  <si>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</si>
  <si>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</si>
  <si>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</si>
  <si>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</si>
  <si>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</si>
  <si>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</si>
  <si>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</si>
  <si>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</si>
  <si>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</si>
  <si>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</si>
  <si>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</si>
  <si>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</si>
  <si>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</si>
  <si>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</si>
  <si>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</si>
  <si>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</si>
  <si>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</si>
  <si>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</si>
  <si>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</si>
  <si>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</si>
  <si>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</si>
  <si>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</si>
  <si>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</si>
  <si>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</si>
  <si>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</si>
  <si>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</si>
  <si>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</si>
  <si>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</si>
  <si>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</si>
  <si>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</si>
  <si>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</si>
  <si>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</si>
  <si>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</si>
  <si>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</si>
  <si>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</si>
  <si>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</si>
  <si>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</si>
  <si>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</si>
  <si>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</si>
  <si>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</si>
  <si>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</si>
  <si>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</si>
  <si>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</si>
  <si>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</si>
  <si>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</si>
  <si>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</si>
  <si>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</si>
  <si>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</si>
  <si>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</si>
  <si>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</si>
  <si>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</si>
  <si>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</si>
  <si>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</si>
  <si>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</si>
  <si>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</si>
  <si>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</si>
  <si>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</si>
  <si>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</si>
  <si>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</si>
  <si>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</si>
  <si>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</si>
  <si>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</si>
  <si>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</si>
  <si>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</si>
  <si>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</si>
  <si>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</si>
  <si>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</si>
  <si>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</si>
  <si>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</si>
  <si>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</si>
  <si>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</si>
  <si>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</si>
  <si>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</si>
  <si>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</si>
  <si>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</si>
  <si>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</si>
  <si>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</si>
  <si>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</si>
  <si>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</si>
  <si>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</si>
  <si>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</si>
  <si>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</si>
  <si>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</si>
  <si>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</si>
  <si>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</si>
  <si>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</si>
  <si>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</si>
  <si>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</si>
  <si>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</si>
  <si>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</si>
  <si>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</si>
  <si>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</si>
  <si>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</si>
  <si>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</si>
  <si>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</si>
  <si>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</si>
  <si>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</si>
  <si>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</si>
  <si>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</si>
  <si>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</si>
  <si>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</si>
  <si>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</si>
  <si>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</si>
  <si>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</si>
  <si>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</si>
  <si>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</si>
  <si>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</si>
  <si>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</si>
  <si>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</si>
  <si>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</si>
  <si>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</si>
  <si>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</si>
  <si>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</si>
  <si>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</si>
  <si>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</si>
  <si>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</si>
  <si>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</si>
  <si>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</si>
  <si>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</si>
  <si>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</si>
  <si>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</si>
  <si>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</si>
  <si>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</si>
  <si>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</si>
  <si>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</si>
  <si>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</si>
  <si>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</si>
  <si>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</si>
  <si>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</si>
  <si>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</si>
  <si>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</si>
  <si>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</si>
  <si>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</si>
  <si>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</si>
  <si>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</si>
  <si>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</si>
  <si>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</si>
  <si>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</si>
  <si>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</si>
  <si>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</si>
  <si>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</si>
  <si>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</si>
  <si>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</si>
  <si>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</si>
  <si>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</si>
  <si>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</si>
  <si>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</si>
  <si>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</si>
  <si>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</si>
  <si>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</si>
  <si>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</si>
  <si>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</si>
  <si>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</si>
  <si>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</si>
  <si>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</si>
  <si>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</si>
  <si>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</si>
  <si>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</si>
  <si>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</si>
  <si>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</si>
  <si>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</si>
  <si>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</si>
  <si>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</si>
  <si>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</si>
  <si>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</si>
  <si>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</si>
  <si>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</si>
  <si>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</si>
  <si>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</si>
  <si>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</si>
  <si>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</si>
  <si>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</si>
  <si>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</si>
  <si>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</si>
  <si>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</si>
  <si>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</si>
  <si>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</si>
  <si>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</si>
  <si>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</si>
  <si>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</si>
  <si>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</si>
  <si>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</si>
  <si>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</si>
  <si>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</si>
  <si>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</si>
  <si>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</si>
  <si>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</si>
  <si>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</si>
  <si>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</si>
  <si>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</si>
  <si>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</si>
  <si>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</si>
  <si>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</si>
  <si>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</si>
  <si>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</si>
  <si>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</si>
  <si>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</si>
  <si>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</si>
  <si>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</si>
  <si>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</si>
  <si>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</si>
  <si>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</si>
  <si>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</si>
  <si>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</si>
  <si>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</si>
  <si>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</si>
  <si>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</si>
  <si>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</si>
  <si>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</si>
  <si>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</si>
  <si>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</si>
  <si>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</si>
  <si>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</si>
  <si>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</si>
  <si>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</si>
  <si>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</si>
  <si>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</si>
  <si>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</si>
  <si>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</si>
  <si>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</si>
  <si>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</si>
  <si>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</si>
  <si>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</si>
  <si>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</si>
  <si>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</si>
  <si>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</si>
  <si>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</si>
  <si>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</si>
  <si>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</si>
  <si>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</si>
  <si>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</si>
  <si>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</si>
  <si>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</si>
  <si>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</si>
  <si>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</si>
  <si>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</si>
  <si>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</si>
  <si>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</si>
  <si>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</si>
  <si>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</si>
  <si>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</si>
  <si>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</si>
  <si>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</si>
  <si>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</si>
  <si>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</si>
  <si>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</si>
  <si>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</si>
  <si>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</si>
  <si>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</si>
  <si>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</si>
  <si>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</si>
  <si>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</si>
  <si>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</si>
  <si>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</si>
  <si>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</si>
  <si>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</si>
  <si>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</si>
  <si>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</si>
  <si>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</si>
  <si>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</si>
  <si>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</si>
  <si>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</si>
  <si>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</si>
  <si>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</si>
  <si>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</si>
  <si>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</si>
  <si>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</si>
  <si>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</si>
  <si>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</si>
  <si>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</si>
  <si>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</si>
  <si>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</si>
  <si>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</si>
  <si>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</si>
  <si>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</si>
  <si>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</si>
  <si>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</si>
  <si>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</si>
  <si>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</si>
  <si>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</si>
  <si>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</si>
  <si>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</si>
  <si>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</si>
  <si>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</si>
  <si>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</si>
  <si>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</si>
  <si>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</si>
  <si>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</si>
  <si>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</si>
  <si>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</si>
  <si>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</si>
  <si>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</si>
  <si>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</si>
  <si>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</si>
  <si>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</si>
  <si>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</si>
  <si>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</si>
  <si>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</si>
  <si>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</si>
  <si>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</si>
  <si>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</si>
  <si>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</si>
  <si>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</si>
  <si>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</si>
  <si>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</si>
  <si>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</si>
  <si>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</si>
  <si>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</si>
  <si>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</si>
  <si>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</si>
  <si>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</si>
  <si>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</si>
  <si>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</si>
  <si>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</si>
  <si>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</si>
  <si>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</si>
  <si>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</si>
  <si>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</si>
  <si>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</si>
  <si>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</si>
  <si>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</si>
  <si>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</si>
  <si>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</si>
  <si>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</si>
  <si>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</si>
  <si>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</si>
  <si>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</si>
  <si>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</si>
  <si>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</si>
  <si>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</si>
  <si>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</si>
  <si>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</si>
  <si>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</si>
  <si>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</si>
  <si>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</si>
  <si>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</si>
  <si>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</si>
  <si>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</si>
  <si>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</si>
  <si>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</si>
  <si>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</si>
  <si>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</si>
  <si>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</si>
  <si>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</si>
  <si>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</si>
  <si>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</si>
  <si>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</si>
  <si>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</si>
  <si>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</si>
  <si>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</si>
  <si>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</si>
  <si>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</si>
  <si>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</si>
  <si>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</si>
  <si>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</si>
  <si>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</si>
  <si>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</si>
  <si>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</si>
  <si>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</si>
  <si>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</si>
  <si>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</si>
  <si>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</si>
  <si>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</si>
  <si>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</si>
  <si>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</si>
  <si>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</si>
  <si>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</si>
  <si>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</si>
  <si>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</si>
  <si>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</si>
  <si>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</si>
  <si>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</si>
  <si>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</si>
  <si>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</si>
  <si>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</si>
  <si>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</si>
  <si>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</si>
  <si>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</si>
  <si>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</si>
  <si>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</si>
  <si>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</si>
  <si>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</si>
  <si>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</si>
  <si>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</si>
  <si>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</si>
  <si>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</si>
  <si>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</si>
  <si>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</si>
  <si>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</si>
  <si>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</si>
  <si>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</si>
  <si>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</si>
  <si>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</si>
  <si>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</si>
  <si>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</si>
  <si>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</si>
  <si>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</si>
  <si>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</si>
  <si>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</si>
  <si>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</si>
  <si>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</si>
  <si>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</si>
  <si>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</si>
  <si>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</si>
  <si>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</si>
  <si>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</si>
  <si>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</si>
  <si>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</si>
  <si>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</si>
  <si>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</si>
  <si>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</si>
  <si>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</si>
  <si>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</si>
  <si>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</si>
  <si>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</si>
  <si>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</si>
  <si>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</si>
  <si>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</si>
  <si>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</si>
  <si>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</si>
  <si>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</si>
  <si>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</si>
  <si>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</si>
  <si>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</si>
  <si>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</si>
  <si>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</si>
  <si>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</si>
  <si>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</si>
  <si>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</si>
  <si>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</si>
  <si>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</si>
  <si>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</si>
  <si>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</si>
  <si>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</si>
  <si>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</si>
  <si>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</si>
  <si>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</si>
  <si>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</si>
  <si>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</si>
  <si>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</si>
  <si>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</si>
  <si>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</si>
  <si>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</si>
  <si>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</si>
  <si>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</si>
  <si>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</si>
  <si>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</si>
  <si>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</si>
  <si>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</si>
  <si>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</si>
  <si>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</si>
  <si>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</si>
  <si>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</si>
  <si>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</si>
  <si>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</si>
  <si>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</si>
  <si>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</si>
  <si>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</si>
  <si>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</si>
  <si>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</si>
  <si>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</si>
  <si>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</si>
  <si>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</si>
  <si>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</si>
  <si>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</si>
  <si>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</si>
  <si>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</si>
  <si>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</si>
  <si>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</si>
  <si>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</si>
  <si>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</si>
  <si>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</si>
  <si>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</si>
  <si>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</si>
  <si>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</si>
  <si>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</si>
  <si>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</si>
  <si>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</si>
  <si>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</si>
  <si>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</si>
  <si>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</si>
  <si>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</si>
  <si>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</si>
  <si>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</si>
  <si>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</si>
  <si>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</si>
  <si>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</si>
  <si>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</si>
  <si>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</si>
  <si>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</si>
  <si>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</si>
  <si>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</si>
  <si>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</si>
  <si>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</si>
  <si>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</si>
  <si>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</si>
  <si>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</si>
  <si>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</si>
  <si>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</si>
  <si>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</si>
  <si>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</si>
  <si>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</si>
  <si>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</si>
  <si>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</si>
  <si>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</si>
  <si>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</si>
  <si>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</si>
  <si>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</si>
  <si>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</si>
  <si>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</si>
  <si>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</si>
  <si>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</si>
  <si>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</si>
  <si>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</si>
  <si>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</si>
  <si>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</si>
  <si>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</si>
  <si>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</si>
  <si>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</si>
  <si>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</si>
  <si>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</si>
  <si>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</si>
  <si>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</si>
  <si>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</si>
  <si>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</si>
  <si>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</si>
  <si>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</si>
  <si>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</si>
  <si>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</si>
  <si>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</si>
  <si>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</si>
  <si>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</si>
  <si>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</si>
  <si>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</si>
  <si>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</si>
  <si>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</si>
  <si>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</si>
  <si>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</si>
  <si>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</si>
  <si>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</si>
  <si>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</si>
  <si>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</si>
  <si>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</si>
  <si>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</si>
  <si>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</si>
  <si>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</si>
  <si>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</si>
  <si>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</si>
  <si>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</si>
  <si>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</si>
  <si>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</si>
  <si>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</si>
  <si>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</si>
  <si>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</si>
  <si>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</si>
  <si>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</si>
  <si>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</si>
  <si>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</si>
  <si>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</si>
  <si>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</si>
  <si>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</si>
  <si>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</si>
  <si>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</si>
  <si>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</si>
  <si>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</si>
  <si>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</si>
  <si>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</si>
  <si>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</si>
  <si>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</si>
  <si>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</si>
  <si>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</si>
  <si>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</si>
  <si>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</si>
  <si>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</si>
  <si>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</si>
  <si>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</si>
  <si>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</si>
  <si>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</si>
  <si>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</si>
  <si>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</si>
  <si>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</si>
  <si>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</si>
  <si>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</si>
  <si>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</si>
  <si>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</si>
  <si>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</si>
  <si>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</si>
  <si>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</si>
  <si>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</si>
  <si>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</si>
  <si>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</si>
  <si>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</si>
  <si>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</si>
  <si>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</si>
  <si>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</si>
  <si>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</si>
  <si>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</si>
  <si>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</si>
  <si>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</si>
  <si>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</si>
  <si>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</si>
  <si>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</si>
  <si>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</si>
  <si>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</si>
  <si>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</si>
  <si>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</si>
  <si>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</si>
  <si>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</si>
  <si>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</si>
  <si>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</si>
  <si>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</si>
  <si>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</si>
  <si>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</si>
  <si>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</si>
  <si>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</si>
  <si>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</si>
  <si>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</si>
  <si>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</si>
  <si>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</si>
  <si>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</si>
  <si>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</si>
  <si>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</si>
  <si>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</si>
  <si>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</si>
  <si>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</si>
  <si>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</si>
  <si>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</si>
  <si>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</si>
  <si>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</si>
  <si>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</si>
  <si>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</si>
  <si>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</si>
  <si>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</si>
  <si>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</si>
  <si>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</si>
  <si>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</si>
  <si>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</si>
  <si>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</si>
  <si>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</si>
  <si>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</si>
  <si>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</si>
  <si>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</si>
  <si>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</si>
  <si>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</si>
  <si>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</si>
  <si>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</si>
  <si>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</si>
  <si>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</si>
  <si>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</si>
  <si>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</si>
  <si>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</si>
  <si>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</si>
  <si>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</si>
  <si>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</si>
  <si>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</si>
  <si>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</si>
  <si>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</si>
  <si>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</si>
  <si>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</si>
  <si>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</si>
  <si>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</si>
  <si>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</si>
  <si>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</si>
  <si>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</si>
  <si>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</si>
  <si>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</si>
  <si>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</si>
  <si>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</si>
  <si>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</si>
  <si>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</si>
  <si>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</si>
  <si>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</si>
  <si>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</si>
  <si>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</si>
  <si>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</si>
  <si>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</si>
  <si>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</si>
  <si>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</si>
  <si>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</si>
  <si>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</si>
  <si>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</si>
  <si>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</si>
  <si>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</si>
  <si>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</si>
  <si>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</si>
  <si>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</si>
  <si>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</si>
  <si>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</si>
  <si>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</si>
  <si>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</si>
  <si>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</si>
  <si>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</si>
  <si>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</si>
  <si>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</si>
  <si>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</si>
  <si>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</si>
  <si>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</si>
  <si>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</si>
  <si>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</si>
  <si>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</si>
  <si>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</si>
  <si>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</si>
  <si>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</si>
  <si>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</si>
  <si>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</si>
  <si>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</si>
  <si>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</si>
  <si>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</si>
  <si>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</si>
  <si>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</si>
  <si>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</si>
  <si>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</si>
  <si>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</si>
  <si>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</si>
  <si>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</si>
  <si>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</si>
  <si>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</si>
  <si>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</si>
  <si>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</si>
  <si>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</si>
  <si>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</si>
  <si>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</si>
  <si>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</si>
  <si>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</si>
  <si>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</si>
  <si>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</si>
  <si>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</si>
  <si>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</si>
  <si>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</si>
  <si>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</si>
  <si>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</si>
  <si>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</si>
  <si>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</si>
  <si>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</si>
  <si>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</si>
  <si>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</si>
  <si>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</si>
  <si>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</si>
  <si>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</si>
  <si>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</si>
  <si>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</si>
  <si>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</si>
  <si>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</si>
  <si>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</si>
  <si>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</si>
  <si>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</si>
  <si>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</si>
  <si>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</si>
  <si>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</si>
  <si>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</si>
  <si>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</si>
  <si>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</si>
  <si>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</si>
  <si>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</si>
  <si>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</si>
  <si>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</si>
  <si>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</si>
  <si>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</si>
  <si>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</si>
  <si>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</si>
  <si>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</si>
  <si>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</si>
  <si>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</si>
  <si>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</si>
  <si>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</si>
  <si>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</si>
  <si>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</si>
  <si>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</si>
  <si>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</si>
  <si>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</si>
  <si>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</si>
  <si>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</si>
  <si>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</si>
  <si>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</si>
  <si>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</si>
  <si>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</si>
  <si>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</si>
  <si>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</si>
  <si>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</si>
  <si>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</si>
  <si>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</si>
  <si>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</si>
  <si>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</si>
  <si>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</si>
  <si>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</si>
  <si>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</si>
  <si>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</si>
  <si>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</si>
  <si>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</si>
  <si>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</si>
  <si>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</si>
  <si>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</si>
  <si>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</si>
  <si>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</si>
  <si>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</si>
  <si>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</si>
  <si>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</si>
  <si>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</si>
  <si>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</si>
  <si>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</si>
  <si>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</si>
  <si>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</si>
  <si>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</si>
  <si>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</si>
  <si>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</si>
  <si>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</si>
  <si>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</si>
  <si>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</si>
  <si>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</si>
  <si>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</si>
  <si>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</si>
  <si>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</si>
  <si>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</si>
  <si>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</si>
  <si>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</si>
  <si>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</si>
  <si>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</si>
  <si>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</si>
  <si>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</si>
  <si>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</si>
  <si>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</si>
  <si>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</si>
  <si>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</si>
  <si>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</si>
  <si>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</si>
  <si>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</si>
  <si>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</si>
  <si>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</si>
  <si>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</si>
  <si>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</si>
  <si>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</si>
  <si>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</si>
  <si>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</si>
  <si>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</si>
  <si>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</si>
  <si>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</si>
  <si>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</si>
  <si>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</si>
  <si>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</si>
  <si>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</si>
  <si>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</si>
  <si>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</si>
  <si>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</si>
  <si>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</si>
  <si>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</si>
  <si>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</si>
  <si>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</si>
  <si>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</si>
  <si>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</si>
  <si>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</si>
  <si>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</si>
  <si>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</si>
  <si>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</si>
  <si>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</si>
  <si>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</si>
  <si>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</si>
  <si>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</si>
  <si>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</si>
  <si>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</si>
  <si>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</si>
  <si>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</si>
  <si>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</si>
  <si>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</si>
  <si>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</si>
  <si>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</si>
  <si>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</si>
  <si>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</si>
  <si>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</si>
  <si>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</si>
  <si>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</si>
  <si>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</si>
  <si>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</si>
  <si>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</si>
  <si>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</si>
  <si>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</si>
  <si>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</si>
  <si>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</si>
  <si>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</si>
  <si>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</si>
  <si>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</si>
  <si>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</si>
  <si>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</si>
  <si>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</si>
  <si>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</si>
  <si>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</si>
  <si>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</si>
  <si>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</si>
  <si>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</si>
  <si>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</si>
  <si>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</si>
  <si>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</si>
  <si>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</si>
  <si>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</si>
  <si>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</si>
  <si>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</si>
  <si>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</si>
  <si>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</si>
  <si>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</si>
  <si>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</si>
  <si>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</si>
  <si>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</si>
  <si>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</si>
  <si>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</si>
  <si>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</si>
  <si>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</si>
  <si>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</si>
  <si>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</si>
  <si>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</si>
  <si>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</si>
  <si>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</si>
  <si>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</si>
  <si>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</si>
  <si>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</si>
  <si>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</si>
  <si>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</si>
  <si>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</si>
  <si>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</si>
  <si>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</si>
  <si>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</si>
  <si>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</si>
  <si>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</si>
  <si>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</si>
  <si>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</si>
  <si>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</si>
  <si>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</si>
  <si>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</si>
  <si>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</si>
  <si>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</si>
  <si>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</si>
  <si>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</si>
  <si>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</si>
  <si>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</si>
  <si>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</si>
  <si>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</si>
  <si>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</si>
  <si>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</si>
  <si>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</si>
  <si>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</si>
  <si>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</si>
  <si>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</si>
  <si>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</si>
  <si>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</si>
  <si>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</si>
  <si>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</si>
  <si>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</si>
  <si>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</si>
  <si>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</si>
  <si>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</si>
  <si>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</si>
  <si>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</si>
  <si>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</si>
  <si>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</si>
  <si>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</si>
  <si>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</si>
  <si>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</si>
  <si>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</si>
  <si>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</si>
  <si>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</si>
  <si>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</si>
  <si>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</si>
  <si>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</si>
  <si>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</si>
  <si>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</si>
  <si>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</si>
  <si>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</si>
  <si>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</si>
  <si>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</si>
  <si>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</si>
  <si>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</si>
  <si>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</si>
  <si>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</si>
  <si>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</si>
  <si>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</si>
  <si>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</si>
  <si>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</si>
  <si>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</si>
  <si>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</si>
  <si>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</si>
  <si>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</si>
  <si>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</si>
  <si>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</si>
  <si>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</si>
  <si>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</si>
  <si>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</si>
  <si>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</si>
  <si>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</si>
  <si>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</si>
  <si>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</si>
  <si>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</si>
  <si>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</si>
  <si>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</si>
  <si>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</si>
  <si>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</si>
  <si>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</si>
  <si>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</si>
  <si>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</si>
  <si>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</si>
  <si>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</si>
  <si>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</si>
  <si>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</si>
  <si>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</si>
  <si>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</si>
  <si>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</si>
  <si>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</si>
  <si>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</si>
  <si>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</si>
  <si>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</si>
  <si>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</si>
  <si>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</si>
  <si>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</si>
  <si>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</si>
  <si>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</si>
  <si>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</si>
  <si>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</si>
  <si>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</si>
  <si>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</si>
  <si>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</si>
  <si>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</si>
  <si>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</si>
  <si>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</si>
  <si>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</si>
  <si>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</si>
  <si>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</si>
  <si>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</si>
  <si>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</si>
  <si>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</si>
  <si>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</si>
  <si>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</si>
  <si>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</si>
  <si>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</si>
  <si>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</si>
  <si>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</si>
  <si>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</si>
  <si>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</si>
  <si>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</si>
  <si>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</si>
  <si>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</si>
  <si>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</si>
  <si>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</si>
  <si>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</si>
  <si>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</si>
  <si>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</si>
  <si>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</si>
  <si>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</si>
  <si>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</si>
  <si>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</si>
  <si>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</si>
  <si>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</si>
  <si>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</si>
  <si>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</si>
  <si>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</si>
  <si>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</si>
  <si>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</si>
  <si>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</si>
  <si>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</si>
  <si>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</si>
  <si>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</si>
  <si>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</si>
  <si>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</si>
  <si>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</si>
  <si>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</si>
  <si>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</si>
  <si>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</si>
  <si>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</si>
  <si>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</si>
  <si>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</si>
  <si>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</si>
  <si>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</si>
  <si>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</si>
  <si>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</si>
  <si>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</si>
  <si>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</si>
  <si>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</si>
  <si>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</si>
  <si>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</si>
  <si>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</si>
  <si>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</si>
  <si>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</si>
  <si>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</si>
  <si>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</si>
  <si>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</si>
  <si>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</si>
  <si>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</si>
  <si>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</si>
  <si>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</si>
  <si>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</si>
  <si>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</si>
  <si>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</si>
  <si>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</si>
  <si>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</si>
  <si>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</si>
  <si>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</si>
  <si>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</si>
  <si>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</si>
  <si>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</si>
  <si>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</si>
  <si>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</si>
  <si>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</si>
  <si>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</si>
  <si>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</si>
  <si>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</si>
  <si>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</si>
  <si>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</si>
  <si>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</si>
  <si>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</si>
  <si>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</si>
  <si>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</si>
  <si>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</si>
  <si>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</si>
  <si>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</si>
  <si>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</si>
  <si>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</si>
  <si>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</si>
  <si>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</si>
  <si>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</si>
  <si>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</si>
  <si>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</si>
  <si>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</si>
  <si>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</si>
  <si>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</si>
  <si>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</si>
  <si>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</si>
  <si>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</si>
  <si>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</si>
  <si>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</si>
  <si>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</si>
  <si>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</si>
  <si>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</si>
  <si>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</si>
  <si>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</si>
  <si>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</si>
  <si>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</si>
  <si>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</si>
  <si>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</si>
  <si>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</si>
  <si>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</si>
  <si>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</si>
  <si>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</si>
  <si>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</si>
  <si>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</si>
  <si>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</si>
  <si>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</si>
  <si>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</si>
  <si>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</si>
  <si>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</si>
  <si>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</si>
  <si>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</si>
  <si>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</si>
  <si>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</si>
  <si>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</si>
  <si>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</si>
  <si>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</si>
  <si>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</si>
  <si>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</si>
  <si>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</si>
  <si>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</si>
  <si>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</si>
  <si>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</si>
  <si>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</si>
  <si>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</si>
  <si>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</si>
  <si>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</si>
  <si>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</si>
  <si>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</si>
  <si>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</si>
  <si>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</si>
  <si>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</si>
  <si>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</si>
  <si>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</si>
  <si>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</si>
  <si>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</si>
  <si>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</si>
  <si>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</si>
  <si>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</si>
  <si>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</si>
  <si>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</si>
  <si>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</si>
  <si>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</si>
  <si>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</si>
  <si>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</si>
  <si>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</si>
  <si>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</si>
  <si>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</si>
  <si>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</si>
  <si>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</si>
  <si>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</si>
  <si>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</si>
  <si>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</si>
  <si>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</si>
  <si>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</si>
  <si>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</si>
  <si>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</si>
  <si>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</si>
  <si>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</si>
  <si>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</si>
  <si>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</si>
  <si>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</si>
  <si>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</si>
  <si>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</si>
  <si>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</si>
  <si>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</si>
  <si>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</si>
  <si>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</si>
  <si>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</si>
  <si>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</si>
  <si>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</si>
  <si>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</si>
  <si>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</si>
  <si>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</si>
  <si>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</si>
  <si>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</si>
  <si>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</si>
  <si>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</si>
  <si>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</si>
  <si>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</si>
  <si>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</si>
  <si>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</si>
  <si>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</si>
  <si>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</si>
  <si>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</si>
  <si>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</si>
  <si>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</si>
  <si>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</si>
  <si>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</si>
  <si>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</si>
  <si>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</si>
  <si>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</si>
  <si>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</si>
  <si>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</si>
  <si>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</si>
  <si>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</si>
  <si>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</si>
  <si>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</si>
  <si>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</si>
  <si>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</si>
  <si>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</si>
  <si>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</si>
  <si>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</si>
  <si>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</si>
  <si>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</si>
  <si>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</si>
  <si>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</si>
  <si>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</si>
  <si>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</si>
  <si>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</si>
  <si>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</si>
  <si>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</si>
  <si>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</si>
  <si>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</si>
  <si>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</si>
  <si>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</si>
  <si>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</si>
  <si>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</si>
  <si>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</si>
  <si>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</si>
  <si>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</si>
  <si>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</si>
  <si>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</si>
  <si>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</si>
  <si>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</si>
  <si>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</si>
  <si>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</si>
  <si>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</si>
  <si>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</si>
  <si>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</si>
  <si>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</si>
  <si>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</si>
  <si>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</si>
  <si>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</si>
  <si>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</si>
  <si>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</si>
  <si>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</si>
  <si>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</si>
  <si>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</si>
  <si>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</si>
  <si>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</si>
  <si>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</si>
  <si>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</si>
  <si>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</si>
  <si>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</si>
  <si>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</si>
  <si>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</si>
  <si>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</si>
  <si>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</si>
  <si>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</si>
  <si>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</si>
  <si>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</si>
  <si>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</si>
  <si>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</si>
  <si>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</si>
  <si>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</si>
  <si>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</si>
  <si>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</si>
  <si>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</si>
  <si>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</si>
  <si>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</si>
  <si>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</si>
  <si>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</si>
  <si>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</si>
  <si>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</si>
  <si>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</si>
  <si>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</si>
  <si>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</si>
  <si>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</si>
  <si>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</si>
  <si>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</si>
  <si>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</si>
  <si>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</si>
  <si>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</si>
  <si>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</si>
  <si>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</si>
  <si>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</si>
  <si>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</si>
  <si>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</si>
  <si>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</si>
  <si>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</si>
  <si>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</si>
  <si>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</si>
  <si>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</si>
  <si>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</si>
  <si>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</si>
  <si>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</si>
  <si>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</si>
  <si>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</si>
  <si>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</si>
  <si>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</si>
  <si>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</si>
  <si>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</si>
  <si>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</si>
  <si>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</si>
  <si>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</si>
  <si>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</si>
  <si>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</si>
  <si>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</si>
  <si>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</si>
  <si>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</si>
  <si>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</si>
  <si>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</si>
  <si>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</si>
  <si>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</si>
  <si>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</si>
  <si>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</si>
  <si>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</si>
  <si>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</si>
  <si>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</si>
  <si>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</si>
  <si>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</si>
  <si>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</si>
  <si>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</si>
  <si>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</si>
  <si>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</si>
  <si>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</si>
  <si>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</si>
  <si>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</si>
  <si>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</si>
  <si>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</si>
  <si>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</si>
  <si>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</si>
  <si>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</si>
  <si>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</si>
  <si>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</si>
  <si>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</si>
  <si>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</si>
  <si>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</si>
  <si>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</si>
  <si>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</si>
  <si>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</si>
  <si>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</si>
  <si>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</si>
  <si>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</si>
  <si>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</si>
  <si>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</si>
  <si>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</si>
  <si>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</si>
  <si>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</si>
  <si>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</si>
  <si>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</si>
  <si>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</si>
  <si>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</si>
  <si>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</si>
  <si>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</si>
  <si>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</si>
  <si>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</si>
  <si>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</si>
  <si>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</si>
  <si>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</si>
  <si>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</si>
  <si>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</si>
  <si>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</si>
  <si>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</si>
  <si>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</si>
  <si>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</si>
  <si>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</si>
  <si>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</si>
  <si>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</si>
  <si>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</si>
  <si>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</si>
  <si>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</si>
  <si>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</si>
  <si>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</si>
  <si>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</si>
  <si>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</si>
  <si>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</si>
  <si>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</si>
  <si>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</si>
  <si>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</si>
  <si>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</si>
  <si>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</si>
  <si>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</si>
  <si>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</si>
  <si>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</si>
  <si>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</si>
  <si>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</si>
  <si>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</si>
  <si>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</si>
  <si>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</si>
  <si>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</si>
  <si>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</si>
  <si>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</si>
  <si>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</si>
  <si>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</si>
  <si>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</si>
  <si>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</si>
  <si>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</si>
  <si>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</si>
  <si>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</si>
  <si>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</si>
  <si>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</si>
  <si>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</si>
  <si>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</si>
  <si>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</si>
  <si>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</si>
  <si>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</si>
  <si>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</si>
  <si>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</si>
  <si>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</si>
  <si>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</si>
  <si>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</si>
  <si>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</si>
  <si>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</si>
  <si>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</si>
  <si>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</si>
  <si>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</si>
  <si>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</si>
  <si>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</si>
  <si>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</si>
  <si>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</si>
  <si>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</si>
  <si>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</si>
  <si>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</si>
  <si>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</si>
  <si>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</si>
  <si>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</si>
  <si>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</si>
  <si>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</si>
  <si>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</si>
  <si>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</si>
  <si>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</si>
  <si>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</si>
  <si>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</si>
  <si>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</si>
  <si>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</si>
  <si>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</si>
  <si>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</si>
  <si>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</si>
  <si>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</si>
  <si>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</si>
  <si>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</si>
  <si>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</si>
  <si>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</si>
  <si>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</si>
  <si>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</si>
  <si>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</si>
  <si>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</si>
  <si>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</si>
  <si>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</si>
  <si>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</si>
  <si>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</si>
  <si>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</si>
  <si>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</si>
  <si>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</si>
  <si>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</si>
  <si>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</si>
  <si>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</si>
  <si>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</si>
  <si>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</si>
  <si>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</si>
  <si>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</si>
  <si>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</si>
  <si>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</si>
  <si>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</si>
  <si>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</si>
  <si>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</si>
  <si>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</si>
  <si>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</si>
  <si>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</si>
  <si>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</si>
  <si>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</si>
  <si>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</si>
  <si>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</si>
  <si>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</si>
  <si>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</si>
  <si>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</si>
  <si>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</si>
  <si>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</si>
  <si>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</si>
  <si>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</si>
  <si>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</si>
  <si>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</si>
  <si>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</si>
  <si>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</si>
  <si>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</si>
  <si>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</si>
  <si>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</si>
  <si>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</si>
  <si>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</si>
  <si>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</si>
  <si>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</si>
  <si>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</si>
  <si>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</si>
  <si>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</si>
  <si>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</si>
  <si>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</si>
  <si>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</si>
  <si>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</si>
  <si>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</si>
  <si>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</si>
  <si>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</si>
  <si>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</si>
  <si>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</si>
  <si>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</si>
  <si>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</si>
  <si>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</si>
  <si>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</si>
  <si>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</si>
  <si>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</si>
  <si>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</si>
  <si>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</si>
  <si>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</si>
  <si>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</si>
  <si>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</si>
  <si>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</si>
  <si>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</si>
  <si>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</si>
  <si>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</si>
  <si>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</si>
  <si>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</si>
  <si>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</si>
  <si>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</si>
  <si>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</si>
  <si>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</si>
  <si>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</si>
  <si>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</si>
  <si>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</si>
  <si>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</si>
  <si>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</si>
  <si>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</si>
  <si>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</si>
  <si>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</si>
  <si>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</si>
  <si>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</si>
  <si>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</si>
  <si>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</si>
  <si>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</si>
  <si>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</si>
  <si>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</si>
  <si>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</si>
  <si>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</si>
  <si>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</si>
  <si>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</si>
  <si>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</si>
  <si>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</si>
  <si>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</si>
  <si>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</si>
  <si>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</si>
  <si>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</si>
  <si>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</si>
  <si>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</si>
  <si>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</si>
  <si>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</si>
  <si>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</si>
  <si>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</si>
  <si>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</si>
  <si>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</si>
  <si>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</si>
  <si>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</si>
  <si>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</si>
  <si>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</si>
  <si>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</si>
  <si>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</si>
  <si>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</si>
  <si>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</si>
  <si>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</si>
  <si>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</si>
  <si>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</si>
  <si>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</si>
  <si>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</si>
  <si>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</si>
  <si>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</si>
  <si>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</si>
  <si>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</si>
  <si>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</si>
  <si>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</si>
  <si>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</si>
  <si>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</si>
  <si>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</si>
  <si>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</si>
  <si>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</si>
  <si>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</si>
  <si>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</si>
  <si>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</si>
  <si>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</si>
  <si>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</si>
  <si>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</si>
  <si>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</si>
  <si>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</si>
  <si>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</si>
  <si>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</si>
  <si>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</si>
  <si>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</si>
  <si>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</si>
  <si>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</si>
  <si>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</si>
  <si>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</si>
  <si>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</si>
  <si>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</si>
  <si>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</si>
  <si>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</si>
  <si>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</si>
  <si>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</si>
  <si>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</si>
  <si>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</si>
  <si>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</si>
  <si>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</si>
  <si>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</si>
  <si>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</si>
  <si>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</si>
  <si>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</si>
  <si>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</si>
  <si>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</si>
  <si>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</si>
  <si>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</si>
  <si>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</si>
  <si>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</si>
  <si>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</si>
  <si>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</si>
  <si>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</si>
  <si>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</si>
  <si>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</si>
  <si>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</si>
  <si>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</si>
  <si>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</si>
  <si>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</si>
  <si>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</si>
  <si>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</si>
  <si>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</si>
  <si>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</si>
  <si>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</si>
  <si>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</si>
  <si>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</si>
  <si>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</si>
  <si>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</si>
  <si>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</si>
  <si>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</si>
  <si>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</si>
  <si>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</si>
  <si>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</si>
  <si>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</si>
  <si>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</si>
  <si>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</si>
  <si>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</si>
  <si>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</si>
  <si>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</si>
  <si>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</si>
  <si>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</si>
  <si>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</si>
  <si>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</si>
  <si>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</si>
  <si>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</si>
  <si>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</si>
  <si>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</si>
  <si>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</si>
  <si>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</si>
  <si>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</si>
  <si>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</si>
  <si>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</si>
  <si>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</si>
  <si>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</si>
  <si>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</si>
  <si>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</si>
  <si>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</si>
  <si>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</si>
  <si>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</si>
  <si>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</si>
  <si>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</si>
  <si>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</si>
  <si>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</si>
  <si>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</si>
  <si>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</si>
  <si>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</si>
  <si>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</si>
  <si>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</si>
  <si>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</si>
  <si>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</si>
  <si>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</si>
  <si>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</si>
  <si>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</si>
  <si>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</si>
  <si>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</si>
  <si>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</si>
  <si>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</si>
  <si>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</si>
  <si>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</si>
  <si>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</si>
  <si>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</si>
  <si>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</si>
  <si>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</si>
  <si>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</si>
  <si>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</si>
  <si>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</si>
  <si>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</si>
  <si>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</si>
  <si>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</si>
  <si>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</si>
  <si>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</si>
  <si>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</si>
  <si>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</si>
  <si>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</si>
  <si>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</si>
  <si>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</si>
  <si>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</si>
  <si>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</si>
  <si>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</si>
  <si>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</si>
  <si>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</si>
  <si>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</si>
  <si>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</si>
  <si>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</si>
  <si>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</si>
  <si>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</si>
  <si>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</si>
  <si>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</si>
  <si>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</si>
  <si>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</si>
  <si>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</si>
  <si>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</si>
  <si>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</si>
  <si>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</si>
  <si>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</si>
  <si>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</si>
  <si>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</si>
  <si>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</si>
  <si>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</si>
  <si>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</si>
  <si>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</si>
  <si>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</si>
  <si>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</si>
  <si>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</si>
  <si>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</si>
  <si>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</si>
  <si>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</si>
  <si>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</si>
  <si>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</si>
  <si>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</si>
  <si>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</si>
  <si>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</si>
  <si>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</si>
  <si>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</si>
  <si>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</si>
  <si>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</si>
  <si>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</si>
  <si>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</si>
  <si>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</si>
  <si>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</si>
  <si>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</si>
  <si>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</si>
  <si>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</si>
  <si>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</si>
  <si>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</si>
  <si>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</si>
  <si>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</si>
  <si>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</si>
  <si>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</si>
  <si>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</si>
  <si>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</si>
  <si>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</si>
  <si>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</si>
  <si>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</si>
  <si>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</si>
  <si>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</si>
  <si>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</si>
  <si>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</si>
  <si>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</si>
  <si>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</si>
  <si>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</si>
  <si>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</si>
  <si>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</si>
  <si>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</si>
  <si>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</si>
  <si>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</si>
  <si>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</si>
  <si>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</si>
  <si>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</si>
  <si>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</si>
  <si>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</si>
  <si>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</si>
  <si>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</si>
  <si>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</si>
  <si>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</si>
  <si>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</si>
  <si>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</si>
  <si>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</si>
  <si>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</si>
  <si>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</si>
  <si>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</si>
  <si>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</si>
  <si>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</si>
  <si>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</si>
  <si>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</si>
  <si>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</si>
  <si>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</si>
  <si>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</si>
  <si>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</si>
  <si>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</si>
  <si>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</si>
  <si>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</si>
  <si>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</si>
  <si>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</si>
  <si>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</si>
  <si>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</si>
  <si>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</si>
  <si>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</si>
  <si>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</si>
  <si>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</si>
  <si>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</si>
  <si>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</si>
  <si>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</si>
  <si>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</si>
  <si>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</si>
  <si>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</si>
  <si>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</si>
  <si>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</si>
  <si>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</si>
  <si>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</si>
  <si>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</si>
  <si>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</si>
  <si>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</si>
  <si>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</si>
  <si>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</si>
  <si>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</si>
  <si>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</si>
  <si>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</si>
  <si>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</si>
  <si>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</si>
  <si>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</si>
  <si>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</si>
  <si>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</si>
  <si>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</si>
  <si>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</si>
  <si>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</si>
  <si>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</si>
  <si>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</si>
  <si>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</si>
  <si>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</si>
  <si>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</si>
  <si>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</si>
  <si>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</si>
  <si>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</si>
  <si>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</si>
  <si>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</si>
  <si>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</si>
  <si>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</si>
  <si>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</si>
  <si>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</si>
  <si>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</si>
  <si>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</si>
  <si>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</si>
  <si>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</si>
  <si>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</si>
  <si>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</si>
  <si>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</si>
  <si>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</si>
  <si>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</si>
  <si>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</si>
  <si>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</si>
  <si>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</si>
  <si>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</si>
  <si>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</si>
  <si>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</si>
  <si>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</si>
  <si>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</si>
  <si>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</si>
  <si>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</si>
  <si>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</si>
  <si>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</si>
  <si>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</si>
  <si>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</si>
  <si>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</si>
  <si>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</si>
  <si>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</si>
  <si>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</si>
  <si>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</si>
  <si>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</si>
  <si>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</si>
  <si>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</si>
  <si>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</si>
  <si>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</si>
  <si>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</si>
  <si>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</si>
  <si>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</si>
  <si>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</si>
  <si>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</si>
  <si>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</si>
  <si>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</si>
  <si>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</si>
  <si>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</si>
  <si>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</si>
  <si>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</si>
  <si>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</si>
  <si>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</si>
  <si>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</si>
  <si>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</si>
  <si>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</si>
  <si>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</si>
  <si>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</si>
  <si>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</si>
  <si>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</si>
  <si>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</si>
  <si>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</si>
  <si>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</si>
  <si>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</si>
  <si>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</si>
  <si>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</si>
  <si>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</si>
  <si>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</si>
  <si>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</si>
  <si>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</si>
  <si>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</si>
  <si>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</si>
  <si>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</si>
  <si>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</si>
  <si>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</si>
  <si>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</si>
  <si>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</si>
  <si>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</si>
  <si>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</si>
  <si>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</si>
  <si>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</si>
  <si>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</si>
  <si>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</si>
  <si>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</si>
  <si>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</si>
  <si>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</si>
  <si>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</si>
  <si>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</si>
  <si>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</si>
  <si>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</si>
  <si>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</si>
  <si>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</si>
  <si>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</si>
  <si>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</si>
  <si>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</si>
  <si>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</si>
  <si>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</si>
  <si>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</si>
  <si>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</si>
  <si>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</si>
  <si>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</si>
  <si>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</si>
  <si>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</si>
  <si>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</si>
  <si>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</si>
  <si>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</si>
  <si>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</si>
  <si>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</si>
  <si>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</si>
  <si>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</si>
  <si>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</si>
  <si>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</si>
  <si>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</si>
  <si>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</si>
  <si>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</si>
  <si>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</si>
  <si>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</si>
  <si>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</si>
  <si>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</si>
  <si>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</si>
  <si>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</si>
  <si>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</si>
  <si>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</si>
  <si>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</si>
  <si>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</si>
  <si>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</si>
  <si>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</si>
  <si>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</si>
  <si>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</si>
  <si>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</si>
  <si>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</si>
  <si>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</si>
  <si>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</si>
  <si>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</si>
  <si>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</si>
  <si>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</si>
  <si>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</si>
  <si>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</si>
  <si>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</si>
  <si>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</si>
  <si>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</si>
  <si>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</si>
  <si>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</si>
  <si>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</si>
  <si>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</si>
  <si>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</si>
  <si>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</si>
  <si>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</si>
  <si>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</si>
  <si>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</si>
  <si>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</si>
  <si>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</si>
  <si>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</si>
  <si>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</si>
  <si>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</si>
  <si>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</si>
  <si>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</si>
  <si>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</si>
  <si>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</si>
  <si>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</si>
  <si>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</si>
  <si>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</si>
  <si>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</si>
  <si>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</si>
  <si>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</si>
  <si>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</si>
  <si>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</si>
  <si>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</si>
  <si>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</si>
  <si>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</si>
  <si>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</si>
  <si>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</si>
  <si>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</si>
  <si>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</si>
  <si>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</si>
  <si>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</si>
  <si>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</si>
  <si>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</si>
  <si>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</si>
  <si>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</si>
  <si>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</si>
  <si>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</si>
  <si>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</si>
  <si>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</si>
  <si>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</si>
  <si>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</si>
  <si>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</si>
  <si>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</si>
  <si>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</si>
  <si>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</si>
  <si>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</si>
  <si>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</si>
  <si>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</si>
  <si>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</si>
  <si>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</si>
  <si>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</si>
  <si>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</si>
  <si>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</si>
  <si>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</si>
  <si>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</si>
  <si>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</si>
  <si>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</si>
  <si>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</si>
  <si>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</si>
  <si>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</si>
  <si>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</si>
  <si>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</si>
  <si>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</si>
  <si>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</si>
  <si>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</si>
  <si>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</si>
  <si>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</si>
  <si>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</si>
  <si>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</si>
  <si>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</si>
  <si>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</si>
  <si>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</si>
  <si>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</si>
  <si>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</si>
  <si>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</si>
  <si>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</si>
  <si>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</si>
  <si>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</si>
  <si>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</si>
  <si>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</si>
  <si>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</si>
  <si>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</si>
  <si>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</si>
  <si>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</si>
  <si>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</si>
  <si>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</si>
  <si>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</si>
  <si>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</si>
  <si>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</si>
  <si>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</si>
  <si>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</si>
  <si>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</si>
  <si>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</si>
  <si>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</si>
  <si>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</si>
  <si>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</si>
  <si>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</si>
  <si>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</si>
  <si>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</si>
  <si>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</si>
  <si>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</si>
  <si>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</si>
  <si>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</si>
  <si>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</si>
  <si>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</si>
  <si>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</si>
  <si>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</si>
  <si>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</si>
  <si>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</si>
  <si>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</si>
  <si>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</si>
  <si>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</si>
  <si>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</si>
  <si>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</si>
  <si>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</si>
  <si>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</si>
  <si>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</si>
  <si>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</si>
  <si>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</si>
  <si>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</si>
  <si>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</si>
  <si>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</si>
  <si>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</si>
  <si>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</si>
  <si>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</si>
  <si>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</si>
  <si>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</si>
  <si>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</si>
  <si>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</si>
  <si>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</si>
  <si>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</si>
  <si>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</si>
  <si>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</si>
  <si>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</si>
  <si>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</si>
  <si>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</si>
  <si>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</si>
  <si>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</si>
  <si>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</si>
  <si>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</si>
  <si>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</si>
  <si>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</si>
  <si>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</si>
  <si>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</si>
  <si>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</si>
  <si>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</si>
  <si>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</si>
  <si>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</si>
  <si>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</si>
  <si>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</si>
  <si>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</si>
  <si>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</si>
  <si>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</si>
  <si>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</si>
  <si>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</si>
  <si>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</si>
  <si>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</si>
  <si>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</si>
  <si>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</si>
  <si>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</si>
  <si>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</si>
  <si>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</si>
  <si>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</si>
  <si>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</si>
  <si>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</si>
  <si>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</si>
  <si>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</si>
  <si>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</si>
  <si>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</si>
  <si>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</si>
  <si>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</si>
  <si>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</si>
  <si>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</si>
  <si>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</si>
  <si>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</si>
  <si>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</si>
  <si>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</si>
  <si>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</si>
  <si>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</si>
  <si>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</si>
  <si>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</si>
  <si>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</si>
  <si>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</si>
  <si>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</si>
  <si>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</si>
  <si>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</si>
  <si>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</si>
  <si>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</si>
  <si>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</si>
  <si>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</si>
  <si>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</si>
  <si>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</si>
  <si>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</si>
  <si>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</si>
  <si>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</si>
  <si>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</si>
  <si>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</si>
  <si>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</si>
  <si>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</si>
  <si>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</si>
  <si>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</si>
  <si>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</si>
  <si>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</si>
  <si>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</si>
  <si>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</si>
  <si>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</si>
  <si>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</si>
  <si>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</si>
  <si>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</si>
  <si>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</si>
  <si>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</si>
  <si>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</si>
  <si>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</si>
  <si>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</si>
  <si>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</si>
  <si>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</si>
  <si>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</si>
  <si>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</si>
  <si>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</si>
  <si>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</si>
  <si>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</si>
  <si>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</si>
  <si>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</si>
  <si>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</si>
  <si>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</si>
  <si>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</si>
  <si>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</si>
  <si>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</si>
  <si>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</si>
  <si>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</si>
  <si>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</si>
  <si>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</si>
  <si>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</si>
  <si>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</si>
  <si>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</si>
  <si>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</si>
  <si>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</si>
  <si>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</si>
  <si>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</si>
  <si>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</si>
  <si>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</si>
  <si>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</si>
  <si>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</si>
  <si>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</si>
  <si>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</si>
  <si>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</si>
  <si>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</si>
  <si>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</si>
  <si>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</si>
  <si>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</si>
  <si>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</si>
  <si>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</si>
  <si>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</si>
  <si>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</si>
  <si>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</si>
  <si>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</si>
  <si>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</si>
  <si>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</si>
  <si>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</si>
  <si>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</si>
  <si>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</si>
  <si>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</si>
  <si>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</si>
  <si>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</si>
  <si>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</si>
  <si>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</si>
  <si>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</si>
  <si>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</si>
  <si>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</si>
  <si>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</si>
  <si>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</si>
  <si>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</si>
  <si>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</si>
  <si>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</si>
  <si>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</si>
  <si>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</si>
  <si>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</si>
  <si>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</si>
  <si>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</si>
  <si>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</si>
  <si>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</si>
  <si>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</si>
  <si>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</si>
  <si>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</si>
  <si>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</si>
  <si>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</si>
  <si>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</si>
  <si>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</si>
  <si>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</si>
  <si>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</si>
  <si>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</si>
  <si>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</si>
  <si>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</si>
  <si>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</si>
  <si>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</si>
  <si>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</si>
  <si>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</si>
  <si>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</si>
  <si>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</si>
  <si>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</si>
  <si>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</si>
  <si>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</si>
  <si>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</si>
  <si>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</si>
  <si>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</si>
  <si>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</si>
  <si>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</si>
  <si>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</si>
  <si>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</si>
  <si>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</si>
  <si>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</si>
  <si>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</si>
  <si>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</si>
  <si>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</si>
  <si>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</si>
  <si>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</si>
  <si>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</si>
  <si>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</si>
  <si>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</si>
  <si>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</si>
  <si>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</si>
  <si>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</si>
  <si>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</si>
  <si>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</si>
  <si>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</si>
  <si>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</si>
  <si>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</si>
  <si>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</si>
  <si>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</si>
  <si>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</si>
  <si>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</si>
  <si>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</si>
  <si>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</si>
  <si>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</si>
  <si>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</si>
  <si>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</si>
  <si>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</si>
  <si>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</si>
  <si>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</si>
  <si>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</si>
  <si>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</si>
  <si>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</si>
  <si>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</si>
  <si>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</si>
  <si>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</si>
  <si>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</si>
  <si>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</si>
  <si>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</si>
  <si>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</si>
  <si>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</si>
  <si>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</si>
  <si>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</si>
  <si>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</si>
  <si>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</si>
  <si>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</si>
  <si>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</si>
  <si>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</si>
  <si>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</si>
  <si>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</si>
  <si>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</si>
  <si>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</si>
  <si>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</si>
  <si>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</si>
  <si>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</si>
  <si>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</si>
  <si>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</si>
  <si>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</si>
  <si>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</si>
  <si>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</si>
  <si>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</si>
  <si>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</si>
  <si>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</si>
  <si>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</si>
  <si>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</si>
  <si>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</si>
  <si>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</si>
  <si>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</si>
  <si>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</si>
  <si>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</si>
  <si>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</si>
  <si>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</si>
  <si>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</si>
  <si>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</si>
  <si>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</si>
  <si>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</si>
  <si>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</si>
  <si>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</si>
  <si>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</si>
  <si>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</si>
  <si>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</si>
  <si>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</si>
  <si>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</si>
  <si>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</si>
  <si>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</si>
  <si>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</si>
  <si>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</si>
  <si>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</si>
  <si>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</si>
  <si>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</si>
  <si>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</si>
  <si>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</si>
  <si>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</si>
  <si>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</si>
  <si>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</si>
  <si>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</si>
  <si>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</si>
  <si>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</si>
  <si>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</si>
  <si>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</si>
  <si>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</si>
  <si>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</si>
  <si>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</si>
  <si>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</si>
  <si>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</si>
  <si>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</si>
  <si>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</si>
  <si>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</si>
  <si>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</si>
  <si>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</si>
  <si>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</si>
  <si>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</si>
  <si>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</si>
  <si>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</si>
  <si>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</si>
  <si>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</si>
  <si>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</si>
  <si>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</si>
  <si>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</si>
  <si>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</si>
  <si>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</si>
  <si>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</si>
  <si>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</si>
  <si>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</si>
  <si>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</si>
  <si>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</si>
  <si>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</si>
  <si>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</si>
  <si>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</si>
  <si>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</si>
  <si>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</si>
  <si>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</si>
  <si>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</si>
  <si>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</si>
  <si>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</si>
  <si>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</si>
  <si>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</si>
  <si>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</si>
  <si>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</si>
  <si>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</si>
  <si>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</si>
  <si>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</si>
  <si>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</si>
  <si>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</si>
  <si>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</si>
  <si>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</si>
  <si>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</si>
  <si>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</si>
  <si>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</si>
  <si>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</si>
  <si>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</si>
  <si>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</si>
  <si>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</si>
  <si>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</si>
  <si>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</si>
  <si>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</si>
  <si>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</si>
  <si>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</si>
  <si>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</si>
  <si>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</si>
  <si>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</si>
  <si>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</si>
  <si>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</si>
  <si>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</si>
  <si>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</si>
  <si>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</si>
  <si>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</si>
  <si>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</si>
  <si>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</si>
  <si>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</si>
  <si>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</si>
  <si>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</si>
  <si>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</si>
  <si>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</si>
  <si>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</si>
  <si>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</si>
  <si>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</si>
  <si>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</si>
  <si>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</si>
  <si>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</si>
  <si>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</si>
  <si>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</si>
  <si>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</si>
  <si>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</si>
  <si>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</si>
  <si>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</si>
  <si>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</si>
  <si>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</si>
  <si>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</si>
  <si>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</si>
  <si>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</si>
  <si>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</si>
  <si>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</si>
  <si>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</si>
  <si>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</si>
  <si>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</si>
  <si>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</si>
  <si>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</si>
  <si>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</si>
  <si>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</si>
  <si>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</si>
  <si>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</si>
  <si>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</si>
  <si>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</si>
  <si>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</si>
  <si>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</si>
  <si>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</si>
  <si>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</si>
  <si>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</si>
  <si>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</si>
  <si>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</si>
  <si>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</si>
  <si>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</si>
  <si>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</si>
  <si>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</si>
  <si>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</si>
  <si>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</si>
  <si>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</si>
  <si>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</si>
  <si>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</si>
  <si>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</si>
  <si>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</si>
  <si>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</si>
  <si>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</si>
  <si>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</si>
  <si>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</si>
  <si>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</si>
  <si>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</si>
  <si>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</si>
  <si>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</si>
  <si>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</si>
  <si>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</si>
  <si>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</si>
  <si>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</si>
  <si>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</si>
  <si>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</si>
  <si>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</si>
  <si>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</si>
  <si>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</si>
  <si>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</si>
  <si>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</si>
  <si>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</si>
  <si>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</si>
  <si>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</si>
  <si>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</si>
  <si>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</si>
  <si>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</si>
  <si>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</si>
  <si>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</si>
  <si>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</si>
  <si>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</si>
  <si>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</si>
  <si>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</si>
  <si>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</si>
  <si>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</si>
  <si>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</si>
  <si>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</si>
  <si>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</si>
  <si>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</si>
  <si>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</si>
  <si>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</si>
  <si>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</si>
  <si>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</si>
  <si>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</si>
  <si>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</si>
  <si>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</si>
  <si>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</si>
  <si>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</si>
  <si>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</si>
  <si>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</si>
  <si>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</si>
  <si>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</si>
  <si>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</si>
  <si>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</si>
  <si>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</si>
  <si>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</si>
  <si>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</si>
  <si>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</si>
  <si>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</si>
  <si>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</si>
  <si>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</si>
  <si>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</si>
  <si>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</si>
  <si>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</si>
  <si>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</si>
  <si>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</si>
  <si>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</si>
  <si>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</si>
  <si>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</si>
  <si>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</si>
  <si>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</si>
  <si>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</si>
  <si>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</si>
  <si>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</si>
  <si>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</si>
  <si>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</si>
  <si>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</si>
  <si>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</si>
  <si>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</si>
  <si>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</si>
  <si>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</si>
  <si>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</si>
  <si>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</si>
  <si>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</si>
  <si>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</si>
  <si>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</si>
  <si>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</si>
  <si>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</si>
  <si>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</si>
  <si>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</si>
  <si>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</si>
  <si>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</si>
  <si>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</si>
  <si>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</si>
  <si>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</si>
  <si>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</si>
  <si>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</si>
  <si>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</si>
  <si>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</si>
  <si>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</si>
  <si>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</si>
  <si>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</si>
  <si>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</si>
  <si>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</si>
  <si>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</si>
  <si>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</si>
  <si>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</si>
  <si>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</si>
  <si>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</si>
  <si>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</si>
  <si>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</si>
  <si>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</si>
  <si>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</si>
  <si>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</si>
  <si>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</si>
  <si>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</si>
  <si>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</si>
  <si>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</si>
  <si>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</si>
  <si>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</si>
  <si>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</si>
  <si>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</si>
  <si>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</si>
  <si>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</si>
  <si>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</si>
  <si>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</si>
  <si>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</si>
  <si>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</si>
  <si>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</si>
  <si>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</si>
  <si>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</si>
  <si>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</si>
  <si>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</si>
  <si>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</si>
  <si>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</si>
  <si>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</si>
  <si>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</si>
  <si>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</si>
  <si>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</si>
  <si>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</si>
  <si>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</si>
  <si>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</si>
  <si>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</si>
  <si>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</si>
  <si>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</si>
  <si>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</si>
  <si>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</si>
  <si>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</si>
  <si>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</si>
  <si>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</si>
  <si>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</si>
  <si>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</si>
  <si>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</si>
  <si>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</si>
  <si>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</si>
  <si>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</si>
  <si>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</si>
  <si>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</si>
  <si>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</si>
  <si>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</si>
  <si>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</si>
  <si>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</si>
  <si>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</si>
  <si>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</si>
  <si>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</si>
  <si>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</si>
  <si>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</si>
  <si>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</si>
  <si>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</si>
  <si>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</si>
  <si>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</si>
  <si>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</si>
  <si>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</si>
  <si>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</si>
  <si>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</si>
  <si>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</si>
  <si>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</si>
  <si>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</si>
  <si>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</si>
  <si>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</si>
  <si>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</si>
  <si>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</si>
  <si>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</si>
  <si>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</si>
  <si>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</si>
  <si>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</si>
  <si>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</si>
  <si>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</si>
  <si>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</si>
  <si>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</si>
  <si>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</si>
  <si>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</si>
  <si>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</si>
  <si>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</si>
  <si>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</si>
  <si>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</si>
  <si>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</si>
  <si>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</si>
  <si>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</si>
  <si>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</si>
  <si>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</si>
  <si>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</si>
  <si>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</si>
  <si>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</si>
  <si>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</si>
  <si>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</si>
  <si>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</si>
  <si>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</si>
  <si>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</si>
  <si>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</si>
  <si>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</si>
  <si>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</si>
  <si>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</si>
  <si>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</si>
  <si>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</si>
  <si>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</si>
  <si>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</si>
  <si>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</si>
  <si>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</si>
  <si>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</si>
  <si>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</si>
  <si>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</si>
  <si>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</si>
  <si>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</si>
  <si>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</si>
  <si>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</si>
  <si>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</si>
  <si>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</si>
  <si>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</si>
  <si>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</si>
  <si>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</si>
  <si>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</si>
  <si>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</si>
  <si>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</si>
  <si>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</si>
  <si>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</si>
  <si>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</si>
  <si>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</si>
  <si>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</si>
  <si>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</si>
  <si>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</si>
  <si>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</si>
  <si>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</si>
  <si>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</si>
  <si>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</si>
  <si>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</si>
  <si>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</si>
  <si>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</si>
  <si>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</si>
  <si>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</si>
  <si>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</si>
  <si>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</si>
  <si>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</si>
  <si>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</si>
  <si>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</si>
  <si>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</si>
  <si>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</si>
  <si>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</si>
  <si>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</si>
  <si>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</si>
  <si>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</si>
  <si>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</si>
  <si>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</si>
  <si>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</si>
  <si>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</si>
  <si>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</si>
  <si>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</si>
  <si>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</si>
  <si>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</si>
  <si>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</si>
  <si>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</si>
  <si>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</si>
  <si>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</si>
  <si>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</si>
  <si>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</si>
  <si>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</si>
  <si>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</si>
  <si>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</si>
  <si>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</si>
  <si>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</si>
  <si>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</si>
  <si>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</si>
  <si>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</si>
  <si>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</si>
  <si>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</si>
  <si>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</si>
  <si>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</si>
  <si>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</si>
  <si>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</si>
  <si>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</si>
  <si>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</si>
  <si>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</si>
  <si>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</si>
  <si>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</si>
  <si>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</si>
  <si>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</si>
  <si>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</si>
  <si>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</si>
  <si>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</si>
  <si>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</si>
  <si>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</si>
  <si>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</si>
  <si>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</si>
  <si>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</si>
  <si>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</si>
  <si>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</si>
  <si>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</si>
  <si>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</si>
  <si>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</si>
  <si>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</si>
  <si>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</si>
  <si>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</si>
  <si>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</si>
  <si>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</si>
  <si>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</si>
  <si>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</si>
  <si>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</si>
  <si>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</si>
  <si>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</si>
  <si>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</si>
  <si>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</si>
  <si>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</si>
  <si>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</si>
  <si>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</si>
  <si>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</si>
  <si>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</si>
  <si>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</si>
  <si>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</si>
  <si>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</si>
  <si>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</si>
  <si>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</si>
  <si>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</si>
  <si>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</si>
  <si>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</si>
  <si>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</si>
  <si>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</si>
  <si>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</si>
  <si>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</si>
  <si>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</si>
  <si>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</si>
  <si>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</si>
  <si>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</si>
  <si>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</si>
  <si>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</si>
  <si>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</si>
  <si>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</si>
  <si>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</si>
  <si>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</si>
  <si>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</si>
  <si>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</si>
  <si>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</si>
  <si>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</si>
  <si>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</si>
  <si>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</si>
  <si>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</si>
  <si>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</si>
  <si>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</si>
  <si>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</si>
  <si>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</si>
  <si>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</si>
  <si>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</si>
  <si>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</si>
  <si>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</si>
  <si>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</si>
  <si>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</si>
  <si>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</si>
  <si>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</si>
  <si>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</si>
  <si>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</si>
  <si>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</si>
  <si>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</si>
  <si>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</si>
  <si>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</si>
  <si>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</si>
  <si>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</si>
  <si>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</si>
  <si>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</si>
  <si>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</si>
  <si>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</si>
  <si>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</si>
  <si>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</si>
  <si>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</si>
  <si>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</si>
  <si>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</si>
  <si>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</si>
  <si>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</si>
  <si>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</si>
  <si>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</si>
  <si>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</si>
  <si>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</si>
  <si>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</si>
  <si>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</si>
  <si>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</si>
  <si>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</si>
  <si>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</si>
  <si>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</si>
  <si>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</si>
  <si>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</si>
  <si>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</si>
  <si>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</si>
  <si>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</si>
  <si>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</si>
  <si>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</si>
  <si>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</si>
  <si>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</si>
  <si>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</si>
  <si>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</si>
  <si>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</si>
  <si>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</si>
  <si>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</si>
  <si>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</si>
  <si>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</si>
  <si>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</si>
  <si>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</si>
  <si>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</si>
  <si>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</si>
  <si>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</si>
  <si>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</si>
  <si>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</si>
  <si>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</si>
  <si>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</si>
  <si>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</si>
  <si>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</si>
  <si>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</si>
  <si>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</si>
  <si>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</si>
  <si>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</si>
  <si>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</si>
  <si>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</si>
  <si>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</si>
  <si>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</si>
  <si>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</si>
  <si>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</si>
  <si>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</si>
  <si>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</si>
  <si>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</si>
  <si>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</si>
  <si>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</si>
  <si>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</si>
  <si>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</si>
  <si>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</si>
  <si>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</si>
  <si>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</si>
  <si>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</si>
  <si>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</si>
  <si>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</si>
  <si>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</si>
  <si>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</si>
  <si>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</si>
  <si>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</si>
  <si>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</si>
  <si>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</si>
  <si>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</si>
  <si>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</si>
  <si>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</si>
  <si>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</si>
  <si>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</si>
  <si>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</si>
  <si>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</si>
  <si>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</si>
  <si>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</si>
  <si>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</si>
  <si>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</si>
  <si>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</si>
  <si>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</si>
  <si>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</si>
  <si>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</si>
  <si>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</si>
  <si>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</si>
  <si>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</si>
  <si>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</si>
  <si>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</si>
  <si>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</si>
  <si>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</si>
  <si>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</si>
  <si>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</si>
  <si>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</si>
  <si>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</si>
  <si>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</si>
  <si>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</si>
  <si>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</si>
  <si>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</si>
  <si>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</si>
  <si>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</si>
  <si>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</si>
  <si>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</si>
  <si>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</si>
  <si>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</si>
  <si>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</si>
  <si>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</si>
  <si>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</si>
  <si>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</si>
  <si>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</si>
  <si>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</si>
  <si>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</si>
  <si>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</si>
  <si>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</si>
  <si>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</si>
  <si>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</si>
  <si>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</si>
  <si>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</si>
  <si>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</si>
  <si>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</si>
  <si>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</si>
  <si>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</si>
  <si>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</si>
  <si>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</si>
  <si>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</si>
  <si>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</si>
  <si>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</si>
  <si>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</si>
  <si>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</si>
  <si>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</si>
  <si>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</si>
  <si>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</si>
  <si>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</si>
  <si>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</si>
  <si>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</si>
  <si>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</si>
  <si>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</si>
  <si>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</si>
  <si>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</si>
  <si>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</si>
  <si>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</si>
  <si>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</si>
  <si>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</si>
  <si>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</si>
  <si>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</si>
  <si>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</si>
  <si>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</si>
  <si>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</si>
  <si>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</si>
  <si>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</si>
  <si>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</si>
  <si>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</si>
  <si>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</si>
  <si>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</si>
  <si>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</si>
  <si>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</si>
  <si>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</si>
  <si>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</si>
  <si>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</si>
  <si>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</si>
  <si>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</si>
  <si>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</si>
  <si>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</si>
  <si>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</si>
  <si>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</si>
  <si>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</si>
  <si>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</si>
  <si>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</si>
  <si>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</si>
  <si>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</si>
  <si>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</si>
  <si>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</si>
  <si>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</si>
  <si>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</si>
  <si>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</si>
  <si>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</si>
  <si>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</si>
  <si>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</si>
  <si>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</si>
  <si>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</si>
  <si>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</si>
  <si>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</si>
  <si>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</si>
  <si>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</si>
  <si>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</si>
  <si>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</si>
  <si>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</si>
  <si>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</si>
  <si>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</si>
  <si>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</si>
  <si>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</si>
  <si>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</si>
  <si>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</si>
  <si>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</si>
  <si>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</si>
  <si>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</si>
  <si>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</si>
  <si>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</si>
  <si>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</si>
  <si>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</si>
  <si>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</si>
  <si>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</si>
  <si>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</si>
  <si>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</si>
  <si>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</si>
  <si>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</si>
  <si>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</si>
  <si>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</si>
  <si>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</si>
  <si>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</si>
  <si>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</si>
  <si>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</si>
  <si>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</si>
  <si>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</si>
  <si>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</si>
  <si>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</si>
  <si>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</si>
  <si>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</si>
  <si>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</si>
  <si>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</si>
  <si>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</si>
  <si>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</si>
  <si>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</si>
  <si>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</si>
  <si>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</si>
  <si>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</si>
  <si>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</si>
  <si>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</si>
  <si>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</si>
  <si>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</si>
  <si>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</si>
  <si>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</si>
  <si>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</si>
  <si>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</si>
  <si>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</si>
  <si>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</si>
  <si>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</si>
  <si>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</si>
  <si>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</si>
  <si>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</si>
  <si>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</si>
  <si>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</si>
  <si>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</si>
  <si>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</si>
  <si>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</si>
  <si>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</si>
  <si>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</si>
  <si>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</si>
  <si>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</si>
  <si>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</si>
  <si>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</si>
  <si>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</si>
  <si>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</si>
  <si>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</si>
  <si>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</si>
  <si>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</si>
  <si>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</si>
  <si>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</si>
  <si>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</si>
  <si>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</si>
  <si>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</si>
  <si>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</si>
  <si>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</si>
  <si>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</si>
  <si>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</si>
  <si>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</si>
  <si>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</si>
  <si>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</si>
  <si>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</si>
  <si>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</si>
  <si>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</si>
  <si>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</si>
  <si>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</si>
  <si>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</si>
  <si>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</si>
  <si>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</si>
  <si>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</si>
  <si>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</si>
  <si>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</si>
  <si>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</si>
  <si>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</si>
  <si>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</si>
  <si>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</si>
  <si>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</si>
  <si>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</si>
  <si>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</si>
  <si>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</si>
  <si>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</si>
  <si>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</si>
  <si>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</si>
  <si>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</si>
  <si>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</si>
  <si>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</si>
  <si>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</si>
  <si>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</si>
  <si>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</si>
  <si>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</si>
  <si>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</si>
  <si>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</si>
  <si>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</si>
  <si>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</si>
  <si>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</si>
  <si>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</si>
  <si>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</si>
  <si>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</si>
  <si>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</si>
  <si>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</si>
  <si>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</si>
  <si>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</si>
  <si>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</si>
  <si>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</si>
  <si>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</si>
  <si>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</si>
  <si>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</si>
  <si>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</si>
  <si>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</si>
  <si>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</si>
  <si>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</si>
  <si>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</si>
  <si>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</si>
  <si>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</si>
  <si>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</si>
  <si>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</si>
  <si>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</si>
  <si>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</si>
  <si>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</si>
  <si>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</si>
  <si>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</si>
  <si>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</si>
  <si>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</si>
  <si>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</si>
  <si>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</si>
  <si>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</si>
  <si>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</si>
  <si>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</si>
  <si>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</si>
  <si>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</si>
  <si>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</si>
  <si>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</si>
  <si>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</si>
  <si>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</si>
  <si>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</si>
  <si>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</si>
  <si>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</si>
  <si>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</si>
  <si>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</si>
  <si>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</si>
  <si>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</si>
  <si>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</si>
  <si>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</si>
  <si>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</si>
  <si>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</si>
  <si>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</si>
  <si>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</si>
  <si>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</si>
  <si>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</si>
  <si>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</si>
  <si>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</si>
  <si>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</si>
  <si>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</si>
  <si>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</si>
  <si>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</si>
  <si>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</si>
  <si>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</si>
  <si>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</si>
  <si>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</si>
  <si>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</si>
  <si>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</si>
  <si>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</si>
  <si>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</si>
  <si>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</si>
  <si>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</si>
  <si>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</si>
  <si>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</si>
  <si>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</si>
  <si>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</si>
  <si>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</si>
  <si>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</si>
  <si>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</si>
  <si>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</si>
  <si>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</si>
  <si>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</si>
  <si>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</si>
  <si>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</si>
  <si>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</si>
  <si>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</si>
  <si>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</si>
  <si>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</si>
  <si>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</si>
  <si>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</si>
  <si>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</si>
  <si>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</si>
  <si>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</si>
  <si>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</si>
  <si>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</si>
  <si>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</si>
  <si>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</si>
  <si>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</si>
  <si>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</si>
  <si>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</si>
  <si>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</si>
  <si>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</si>
  <si>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</si>
  <si>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</si>
  <si>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</si>
  <si>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</si>
  <si>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</si>
  <si>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</si>
  <si>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</si>
  <si>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</si>
  <si>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</si>
  <si>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</si>
  <si>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</si>
  <si>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</si>
  <si>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</si>
  <si>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</si>
  <si>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</si>
  <si>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</si>
  <si>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</si>
  <si>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</si>
  <si>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</si>
  <si>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</si>
  <si>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</si>
  <si>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</si>
  <si>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</si>
  <si>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</si>
  <si>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</si>
  <si>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</si>
  <si>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</si>
  <si>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</si>
  <si>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</si>
  <si>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</si>
  <si>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</si>
  <si>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</si>
  <si>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</si>
  <si>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</si>
  <si>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</si>
  <si>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</si>
  <si>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</si>
  <si>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</si>
  <si>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</si>
  <si>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</si>
  <si>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</si>
  <si>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</si>
  <si>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</si>
  <si>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</si>
  <si>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</si>
  <si>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</si>
  <si>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</si>
  <si>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</si>
  <si>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</si>
  <si>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</si>
  <si>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</si>
  <si>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</si>
  <si>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</si>
  <si>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</si>
  <si>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</si>
  <si>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</si>
  <si>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</si>
  <si>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</si>
  <si>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</si>
  <si>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</si>
  <si>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</si>
  <si>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</si>
  <si>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</si>
  <si>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</si>
  <si>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</si>
  <si>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</si>
  <si>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</si>
  <si>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</si>
  <si>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</si>
  <si>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</si>
  <si>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</si>
  <si>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</si>
  <si>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</si>
  <si>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</si>
  <si>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</si>
  <si>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</si>
  <si>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</si>
  <si>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</si>
  <si>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</si>
  <si>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</si>
  <si>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</si>
  <si>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</si>
  <si>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</si>
  <si>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</si>
  <si>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</si>
  <si>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</si>
  <si>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</si>
  <si>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</si>
  <si>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</si>
  <si>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</si>
  <si>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</si>
  <si>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</si>
  <si>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</si>
  <si>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</si>
  <si>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</si>
  <si>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</si>
  <si>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</si>
  <si>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</si>
  <si>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</si>
  <si>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</si>
  <si>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</si>
  <si>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</si>
  <si>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</si>
  <si>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</si>
  <si>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</si>
  <si>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</si>
  <si>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</si>
  <si>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</si>
  <si>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</si>
  <si>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</si>
  <si>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</si>
  <si>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</si>
  <si>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</si>
  <si>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</si>
  <si>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</si>
  <si>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</si>
  <si>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</si>
  <si>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</si>
  <si>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</si>
  <si>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</si>
  <si>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</si>
  <si>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</si>
  <si>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</si>
  <si>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</si>
  <si>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</si>
  <si>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</si>
  <si>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</si>
  <si>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</si>
  <si>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</si>
  <si>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</si>
  <si>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</si>
  <si>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</si>
  <si>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</si>
  <si>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</si>
  <si>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</si>
  <si>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</si>
  <si>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</si>
  <si>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</si>
  <si>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</si>
  <si>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</si>
  <si>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</si>
  <si>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</si>
  <si>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</si>
  <si>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</si>
  <si>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</si>
  <si>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</si>
  <si>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</si>
  <si>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</si>
  <si>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</si>
  <si>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</si>
  <si>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</si>
  <si>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</si>
  <si>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</si>
  <si>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</si>
  <si>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</si>
  <si>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</si>
  <si>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</si>
  <si>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</si>
  <si>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</si>
  <si>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</si>
  <si>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</si>
  <si>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</si>
  <si>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</si>
  <si>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</si>
  <si>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</si>
  <si>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</si>
  <si>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</si>
  <si>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</si>
  <si>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</si>
  <si>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</si>
  <si>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</si>
  <si>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</si>
  <si>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</si>
  <si>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</si>
  <si>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</si>
  <si>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</si>
  <si>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</si>
  <si>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</si>
  <si>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</si>
  <si>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</si>
  <si>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</si>
  <si>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</si>
  <si>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</si>
  <si>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</si>
  <si>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</si>
  <si>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</si>
  <si>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</si>
  <si>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</si>
  <si>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</si>
  <si>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</si>
  <si>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</si>
  <si>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</si>
  <si>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</si>
  <si>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</si>
  <si>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</si>
  <si>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</si>
  <si>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</si>
  <si>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</si>
  <si>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</si>
  <si>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</si>
  <si>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</si>
  <si>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</si>
  <si>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</si>
  <si>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</si>
  <si>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</si>
  <si>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</si>
  <si>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</si>
  <si>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</si>
  <si>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</si>
  <si>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</si>
  <si>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</si>
  <si>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</si>
  <si>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</si>
  <si>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</si>
  <si>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</si>
  <si>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</si>
  <si>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</si>
  <si>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</si>
  <si>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</si>
  <si>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</si>
  <si>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</si>
  <si>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</si>
  <si>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</si>
  <si>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</si>
  <si>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</si>
  <si>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</si>
  <si>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</si>
  <si>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</si>
  <si>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</si>
  <si>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</si>
  <si>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</si>
  <si>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</si>
  <si>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</si>
  <si>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</si>
  <si>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</si>
  <si>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</si>
  <si>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</si>
  <si>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</si>
  <si>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</si>
  <si>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</si>
  <si>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</si>
  <si>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</si>
  <si>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</si>
  <si>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</si>
  <si>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</si>
  <si>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</si>
  <si>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</si>
  <si>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</si>
  <si>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</si>
  <si>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</si>
  <si>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</si>
  <si>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</si>
  <si>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</si>
  <si>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</si>
  <si>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</si>
  <si>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</si>
  <si>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</si>
  <si>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</si>
  <si>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</si>
  <si>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</si>
  <si>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</si>
  <si>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</si>
  <si>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</si>
  <si>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</si>
  <si>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</si>
  <si>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</si>
  <si>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</si>
  <si>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</si>
  <si>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</si>
  <si>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</si>
  <si>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</si>
  <si>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</si>
  <si>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</si>
  <si>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</si>
  <si>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</si>
  <si>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</si>
  <si>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</si>
  <si>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</si>
  <si>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</si>
  <si>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</si>
  <si>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</si>
  <si>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</si>
  <si>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</si>
  <si>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</si>
  <si>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</si>
  <si>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</si>
  <si>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</si>
  <si>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</si>
  <si>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</si>
  <si>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</si>
  <si>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</si>
  <si>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</si>
  <si>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</si>
  <si>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</si>
  <si>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</si>
  <si>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</si>
  <si>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</si>
  <si>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</si>
  <si>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</si>
  <si>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</si>
  <si>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</si>
  <si>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</si>
  <si>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</si>
  <si>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</si>
  <si>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</si>
  <si>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</si>
  <si>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</si>
  <si>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</si>
  <si>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</si>
  <si>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</si>
  <si>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</si>
  <si>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</si>
  <si>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</si>
  <si>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</si>
  <si>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</si>
  <si>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</si>
  <si>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</si>
  <si>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</si>
  <si>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</si>
  <si>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</si>
  <si>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</si>
  <si>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</si>
  <si>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</si>
  <si>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</si>
  <si>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</si>
  <si>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</si>
  <si>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</si>
  <si>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</si>
  <si>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</si>
  <si>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</si>
  <si>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</si>
  <si>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</si>
  <si>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</si>
  <si>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</si>
  <si>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</si>
  <si>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</si>
  <si>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</si>
  <si>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</si>
  <si>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</si>
  <si>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</si>
  <si>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</si>
  <si>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</si>
  <si>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</si>
  <si>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</si>
  <si>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</si>
  <si>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</si>
  <si>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</si>
  <si>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</si>
  <si>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</si>
  <si>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</si>
  <si>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</si>
  <si>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</si>
  <si>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</si>
  <si>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</si>
  <si>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</si>
  <si>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</si>
  <si>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</si>
  <si>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</si>
  <si>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</si>
  <si>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</si>
  <si>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</si>
  <si>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</si>
  <si>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</si>
  <si>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</si>
  <si>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</si>
  <si>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</si>
  <si>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</si>
  <si>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</si>
  <si>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</si>
  <si>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</si>
  <si>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</si>
  <si>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</si>
  <si>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</si>
  <si>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</si>
  <si>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</si>
  <si>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</si>
  <si>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</si>
  <si>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</si>
  <si>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</si>
  <si>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</si>
  <si>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</si>
  <si>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</si>
  <si>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</si>
  <si>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</si>
  <si>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</si>
  <si>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</si>
  <si>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</si>
  <si>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</si>
  <si>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</si>
  <si>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</si>
  <si>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</si>
  <si>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</si>
  <si>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</si>
  <si>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</si>
  <si>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</si>
  <si>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</si>
  <si>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</si>
  <si>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</si>
  <si>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</si>
  <si>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</si>
  <si>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</si>
  <si>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</si>
  <si>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</si>
  <si>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</si>
  <si>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</si>
  <si>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</si>
  <si>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</si>
  <si>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</si>
  <si>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</si>
  <si>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</si>
  <si>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</si>
  <si>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</si>
  <si>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</si>
  <si>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</si>
  <si>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</si>
  <si>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</si>
  <si>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</si>
  <si>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</si>
  <si>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</si>
  <si>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</si>
  <si>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</si>
  <si>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</si>
  <si>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</si>
  <si>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</si>
  <si>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</si>
  <si>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</si>
  <si>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</si>
  <si>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</si>
  <si>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</si>
  <si>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</si>
  <si>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</si>
  <si>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</si>
  <si>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</si>
  <si>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</si>
  <si>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</si>
  <si>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</si>
  <si>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</si>
  <si>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</si>
  <si>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</si>
  <si>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</si>
  <si>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</si>
  <si>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</si>
  <si>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</si>
  <si>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</si>
  <si>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</si>
  <si>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</si>
  <si>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</si>
  <si>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</si>
  <si>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</si>
  <si>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</si>
  <si>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</si>
  <si>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</si>
  <si>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</si>
  <si>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</si>
  <si>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</si>
  <si>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</si>
  <si>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</si>
  <si>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</si>
  <si>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</si>
  <si>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</si>
  <si>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</si>
  <si>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</si>
  <si>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</si>
  <si>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</si>
  <si>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</si>
  <si>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</si>
  <si>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</si>
  <si>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</si>
  <si>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</si>
  <si>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</si>
  <si>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</si>
  <si>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</si>
  <si>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</si>
  <si>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</si>
  <si>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</si>
  <si>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</si>
  <si>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</si>
  <si>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</si>
  <si>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</si>
  <si>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</si>
  <si>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</si>
  <si>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</si>
  <si>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</si>
  <si>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</si>
  <si>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</si>
  <si>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</si>
  <si>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</si>
  <si>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</si>
  <si>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</si>
  <si>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</si>
  <si>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</si>
  <si>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</si>
  <si>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</si>
  <si>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</si>
  <si>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</si>
  <si>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</si>
  <si>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</si>
  <si>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</si>
  <si>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</si>
  <si>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</si>
  <si>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</si>
  <si>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</si>
  <si>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</si>
  <si>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</si>
  <si>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</si>
  <si>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</si>
  <si>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</si>
  <si>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</si>
  <si>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</si>
  <si>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</si>
  <si>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</si>
  <si>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</si>
  <si>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</si>
  <si>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</si>
  <si>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</si>
  <si>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</si>
  <si>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</si>
  <si>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</si>
  <si>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</si>
  <si>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</si>
  <si>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</si>
  <si>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</si>
  <si>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</si>
  <si>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</si>
  <si>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</si>
  <si>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</si>
  <si>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</si>
  <si>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</si>
  <si>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</si>
  <si>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</si>
  <si>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</si>
  <si>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</si>
  <si>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</si>
  <si>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</si>
  <si>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</si>
  <si>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</si>
  <si>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</si>
  <si>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</si>
  <si>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</si>
  <si>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</si>
  <si>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</si>
  <si>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</si>
  <si>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</si>
  <si>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</si>
  <si>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</si>
  <si>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</si>
  <si>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</si>
  <si>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</si>
  <si>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</si>
  <si>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</si>
  <si>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</si>
  <si>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</si>
  <si>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</si>
  <si>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</si>
  <si>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</si>
  <si>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</si>
  <si>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</si>
  <si>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</si>
  <si>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</si>
  <si>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</si>
  <si>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</si>
  <si>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</si>
  <si>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</si>
  <si>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</si>
  <si>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</si>
  <si>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</si>
  <si>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</si>
  <si>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</si>
  <si>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</si>
  <si>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</si>
  <si>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</si>
  <si>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</si>
  <si>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</si>
  <si>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</si>
  <si>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</si>
  <si>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</si>
  <si>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</si>
  <si>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</si>
  <si>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</si>
  <si>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</si>
  <si>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</si>
  <si>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</si>
  <si>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</si>
  <si>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</si>
  <si>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</si>
  <si>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</si>
  <si>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</si>
  <si>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</si>
  <si>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</si>
  <si>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</si>
  <si>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</si>
  <si>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</si>
  <si>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</si>
  <si>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</si>
  <si>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</si>
  <si>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</si>
  <si>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</si>
  <si>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</si>
  <si>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</si>
  <si>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</si>
  <si>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</si>
  <si>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</si>
  <si>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</si>
  <si>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</si>
  <si>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</si>
  <si>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</si>
  <si>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</si>
  <si>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</si>
  <si>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</si>
  <si>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</si>
  <si>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</si>
  <si>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</si>
  <si>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</si>
  <si>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</si>
  <si>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</si>
  <si>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</si>
  <si>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</si>
  <si>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</si>
  <si>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</si>
  <si>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</si>
  <si>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</si>
  <si>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</si>
  <si>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</si>
  <si>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</si>
  <si>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</si>
  <si>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</si>
  <si>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</si>
  <si>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</si>
  <si>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</si>
  <si>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</si>
  <si>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</si>
  <si>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</si>
  <si>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</si>
  <si>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</si>
  <si>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</si>
  <si>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</si>
  <si>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</si>
  <si>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</si>
  <si>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</si>
  <si>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</si>
  <si>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</si>
  <si>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</si>
  <si>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</si>
  <si>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</si>
  <si>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</si>
  <si>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</si>
  <si>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</si>
  <si>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</si>
  <si>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</si>
  <si>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</si>
  <si>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</si>
  <si>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</si>
  <si>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</si>
  <si>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</si>
  <si>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</si>
  <si>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</si>
  <si>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</si>
  <si>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</si>
  <si>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</si>
  <si>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</si>
  <si>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</si>
  <si>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</si>
  <si>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</si>
  <si>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</si>
  <si>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</si>
  <si>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</si>
  <si>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</si>
  <si>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</si>
  <si>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</si>
  <si>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</si>
  <si>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</si>
  <si>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</si>
  <si>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</si>
  <si>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</si>
  <si>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</si>
  <si>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</si>
  <si>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</si>
  <si>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</si>
  <si>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</si>
  <si>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</si>
  <si>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</si>
  <si>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</si>
  <si>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</si>
  <si>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</si>
  <si>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</si>
  <si>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</si>
  <si>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</si>
  <si>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</si>
  <si>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</si>
  <si>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</si>
  <si>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</si>
  <si>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</si>
  <si>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</si>
  <si>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</si>
  <si>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</si>
  <si>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</si>
  <si>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</si>
  <si>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</si>
  <si>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</si>
  <si>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</si>
  <si>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</si>
  <si>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</si>
  <si>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</si>
  <si>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</si>
  <si>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</si>
  <si>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</si>
  <si>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</si>
  <si>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</si>
  <si>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</si>
  <si>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</si>
  <si>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</si>
  <si>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</si>
  <si>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</si>
  <si>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</si>
  <si>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</si>
  <si>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</si>
  <si>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</si>
  <si>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</si>
  <si>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</si>
  <si>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</si>
  <si>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</si>
  <si>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</si>
  <si>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</si>
  <si>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</si>
  <si>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</si>
  <si>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</si>
  <si>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</si>
  <si>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</si>
  <si>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</si>
  <si>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</si>
  <si>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</si>
  <si>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</si>
  <si>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</si>
  <si>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</si>
  <si>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</si>
  <si>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</si>
  <si>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</si>
  <si>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</si>
  <si>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</si>
  <si>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</si>
  <si>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</si>
  <si>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</si>
  <si>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</si>
  <si>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</si>
  <si>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</si>
  <si>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</si>
  <si>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</si>
  <si>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</si>
  <si>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</si>
  <si>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</si>
  <si>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</si>
  <si>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</si>
  <si>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</si>
  <si>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</si>
  <si>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</si>
  <si>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</si>
  <si>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</si>
  <si>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</si>
  <si>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</si>
  <si>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</si>
  <si>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</si>
  <si>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</si>
  <si>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</si>
  <si>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</si>
  <si>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</si>
  <si>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</si>
  <si>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</si>
  <si>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</si>
  <si>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</si>
  <si>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</si>
  <si>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</si>
  <si>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</si>
  <si>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</si>
  <si>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</si>
  <si>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</si>
  <si>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</si>
  <si>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</si>
  <si>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</si>
  <si>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</si>
  <si>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</si>
  <si>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</si>
  <si>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</si>
  <si>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</si>
  <si>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</si>
  <si>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</si>
  <si>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</si>
  <si>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</si>
  <si>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</si>
  <si>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</si>
  <si>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</si>
  <si>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</si>
  <si>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</si>
  <si>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</si>
  <si>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</si>
  <si>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</si>
  <si>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</si>
  <si>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</si>
  <si>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</si>
  <si>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</si>
  <si>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</si>
  <si>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</si>
  <si>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</si>
  <si>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</si>
  <si>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</si>
  <si>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</si>
  <si>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</si>
  <si>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</si>
  <si>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</si>
  <si>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</si>
  <si>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</si>
  <si>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</si>
  <si>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</si>
  <si>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</si>
  <si>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</si>
  <si>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</si>
  <si>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</si>
  <si>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</si>
  <si>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</si>
  <si>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</si>
  <si>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</si>
  <si>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</si>
  <si>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</si>
  <si>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</si>
  <si>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</si>
  <si>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</si>
  <si>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</si>
  <si>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</si>
  <si>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</si>
  <si>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</si>
  <si>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</si>
  <si>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</si>
  <si>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</si>
  <si>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</si>
  <si>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</si>
  <si>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</si>
  <si>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</si>
  <si>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</si>
  <si>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</si>
  <si>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</si>
  <si>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</si>
  <si>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</si>
  <si>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</si>
  <si>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</si>
  <si>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</si>
  <si>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</si>
  <si>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</si>
  <si>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</si>
  <si>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</si>
  <si>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</si>
  <si>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</si>
  <si>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</si>
  <si>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</si>
  <si>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</si>
  <si>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</si>
  <si>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</si>
  <si>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</si>
  <si>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</si>
  <si>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</si>
  <si>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</si>
  <si>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</si>
  <si>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</si>
  <si>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</si>
  <si>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</si>
  <si>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</si>
  <si>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</si>
  <si>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</si>
  <si>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</si>
  <si>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</si>
  <si>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</si>
  <si>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</si>
  <si>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</si>
  <si>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</si>
  <si>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</si>
  <si>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</si>
  <si>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</si>
  <si>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</si>
  <si>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</si>
  <si>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</si>
  <si>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</si>
  <si>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</si>
  <si>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</si>
  <si>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</si>
  <si>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</si>
  <si>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</si>
  <si>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</si>
  <si>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</si>
  <si>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</si>
  <si>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</si>
  <si>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</si>
  <si>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</si>
  <si>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</si>
  <si>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</si>
  <si>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</si>
  <si>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</si>
  <si>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</si>
  <si>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</si>
  <si>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</si>
  <si>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</si>
  <si>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</si>
  <si>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</si>
  <si>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</si>
  <si>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</si>
  <si>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</si>
  <si>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</si>
  <si>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</si>
  <si>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</si>
  <si>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</si>
  <si>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</si>
  <si>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</si>
  <si>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</si>
  <si>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</si>
  <si>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</si>
  <si>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</si>
  <si>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</si>
  <si>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</si>
  <si>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</si>
  <si>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</si>
  <si>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</si>
  <si>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</si>
  <si>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</si>
  <si>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</si>
  <si>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</si>
  <si>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</si>
  <si>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</si>
  <si>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</si>
  <si>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</si>
  <si>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</si>
  <si>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</si>
  <si>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</si>
  <si>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</si>
  <si>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</si>
  <si>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</si>
  <si>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</si>
  <si>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</si>
  <si>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</si>
  <si>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</si>
  <si>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</si>
  <si>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</si>
  <si>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</si>
  <si>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</si>
  <si>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</si>
  <si>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</si>
  <si>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</si>
  <si>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</si>
  <si>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</si>
  <si>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</si>
  <si>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</si>
  <si>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</si>
  <si>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</si>
  <si>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</si>
  <si>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</si>
  <si>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</si>
  <si>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</si>
  <si>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</si>
  <si>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</si>
  <si>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</si>
  <si>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</si>
  <si>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</si>
  <si>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</si>
  <si>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</si>
  <si>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</si>
  <si>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</si>
  <si>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</si>
  <si>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</si>
  <si>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</si>
  <si>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</si>
  <si>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</si>
  <si>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</si>
  <si>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</si>
  <si>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</si>
  <si>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</si>
  <si>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</si>
  <si>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</si>
  <si>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</si>
  <si>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</si>
  <si>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</si>
  <si>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</si>
  <si>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</si>
  <si>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</si>
  <si>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</si>
  <si>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</si>
  <si>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</si>
  <si>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</si>
  <si>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</si>
  <si>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</si>
  <si>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</si>
  <si>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</si>
  <si>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</si>
  <si>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</si>
  <si>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</si>
  <si>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</si>
  <si>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</si>
  <si>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</si>
  <si>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</si>
  <si>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</si>
  <si>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</si>
  <si>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</si>
  <si>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</si>
  <si>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</si>
  <si>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</si>
  <si>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</si>
  <si>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</si>
  <si>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</si>
  <si>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</si>
  <si>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</si>
  <si>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</si>
  <si>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</si>
  <si>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</si>
  <si>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</si>
  <si>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</si>
  <si>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</si>
  <si>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</si>
  <si>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</si>
  <si>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</si>
  <si>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</si>
  <si>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</si>
  <si>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</si>
  <si>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</si>
  <si>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</si>
  <si>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</si>
  <si>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</si>
  <si>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</si>
  <si>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</si>
  <si>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</si>
  <si>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</si>
  <si>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</si>
  <si>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</si>
  <si>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</si>
  <si>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</si>
  <si>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</si>
  <si>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</si>
  <si>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</si>
  <si>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</si>
  <si>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</si>
  <si>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</si>
  <si>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</si>
  <si>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</si>
  <si>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</si>
  <si>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</si>
  <si>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</si>
  <si>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</si>
  <si>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</si>
  <si>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</si>
  <si>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</si>
  <si>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</si>
  <si>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</si>
  <si>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</si>
  <si>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</si>
  <si>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</si>
  <si>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</si>
  <si>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</si>
  <si>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</si>
  <si>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</si>
  <si>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</si>
  <si>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</si>
  <si>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</si>
  <si>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</si>
  <si>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</si>
  <si>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</si>
  <si>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</si>
  <si>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</si>
  <si>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</si>
  <si>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</si>
  <si>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</si>
  <si>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</si>
  <si>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</si>
  <si>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</si>
  <si>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</si>
  <si>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</si>
  <si>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</si>
  <si>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</si>
  <si>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</si>
  <si>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</si>
  <si>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</si>
  <si>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</si>
  <si>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</si>
  <si>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</si>
  <si>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</si>
  <si>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</si>
  <si>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</si>
  <si>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</si>
  <si>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</si>
  <si>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</si>
  <si>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</si>
  <si>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</si>
  <si>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</si>
  <si>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</si>
  <si>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</si>
  <si>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</si>
  <si>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</si>
  <si>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</si>
  <si>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</si>
  <si>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</si>
  <si>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</si>
  <si>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</si>
  <si>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</si>
  <si>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</si>
  <si>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</si>
  <si>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</si>
  <si>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</si>
  <si>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</si>
  <si>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</si>
  <si>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</si>
  <si>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</si>
  <si>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</si>
  <si>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</si>
  <si>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</si>
  <si>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</si>
  <si>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</si>
  <si>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</si>
  <si>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</si>
  <si>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</si>
  <si>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</si>
  <si>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</si>
  <si>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</si>
  <si>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</si>
  <si>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</si>
  <si>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</si>
  <si>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</si>
  <si>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</si>
  <si>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</si>
  <si>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</si>
  <si>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</si>
  <si>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</si>
  <si>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</si>
  <si>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</si>
  <si>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</si>
  <si>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</si>
  <si>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</si>
  <si>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</si>
  <si>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</si>
  <si>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</si>
  <si>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</si>
  <si>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</si>
  <si>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</si>
  <si>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</si>
  <si>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</si>
  <si>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</si>
  <si>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</si>
  <si>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</si>
  <si>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</si>
  <si>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</si>
  <si>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</si>
  <si>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</si>
  <si>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</si>
  <si>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</si>
  <si>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</si>
  <si>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</si>
  <si>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</si>
  <si>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</si>
  <si>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</si>
  <si>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</si>
  <si>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</si>
  <si>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</si>
  <si>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</si>
  <si>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</si>
  <si>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</si>
  <si>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</si>
  <si>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</si>
  <si>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</si>
  <si>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</si>
  <si>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</si>
  <si>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</si>
  <si>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</si>
  <si>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</si>
  <si>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</si>
  <si>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</si>
  <si>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</si>
  <si>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</si>
  <si>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</si>
  <si>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</si>
  <si>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</si>
  <si>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</si>
  <si>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</si>
  <si>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</si>
  <si>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</si>
  <si>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</si>
  <si>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</si>
  <si>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</si>
  <si>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</si>
  <si>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</si>
  <si>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</si>
  <si>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</si>
  <si>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</si>
  <si>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</si>
  <si>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</si>
  <si>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</si>
  <si>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</si>
  <si>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</si>
  <si>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</si>
  <si>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</si>
  <si>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</si>
  <si>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</si>
  <si>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</si>
  <si>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</si>
  <si>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</si>
  <si>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</si>
  <si>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</si>
  <si>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</si>
  <si>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</si>
  <si>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</si>
  <si>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</si>
  <si>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</si>
  <si>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</si>
  <si>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</si>
  <si>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</si>
  <si>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</si>
  <si>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</si>
  <si>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</si>
  <si>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</si>
  <si>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</si>
  <si>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</si>
  <si>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</si>
  <si>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</si>
  <si>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</si>
  <si>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</si>
  <si>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</si>
  <si>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</si>
  <si>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</si>
  <si>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</si>
  <si>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</si>
  <si>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</si>
  <si>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</si>
  <si>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</si>
  <si>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</si>
  <si>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</si>
  <si>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</si>
  <si>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</si>
  <si>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</si>
  <si>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</si>
  <si>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</si>
  <si>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</si>
  <si>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</si>
  <si>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</si>
  <si>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</si>
  <si>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</si>
  <si>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</si>
  <si>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</si>
  <si>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</si>
  <si>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</si>
  <si>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</si>
  <si>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</si>
  <si>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</si>
  <si>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</si>
  <si>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</si>
  <si>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</si>
  <si>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</si>
  <si>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</si>
  <si>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</si>
  <si>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</si>
  <si>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</si>
  <si>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</si>
  <si>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</si>
  <si>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</si>
  <si>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</si>
  <si>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</si>
  <si>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</si>
  <si>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</si>
  <si>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</si>
  <si>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</si>
  <si>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</si>
  <si>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</si>
  <si>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</si>
  <si>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</si>
  <si>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</si>
  <si>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</si>
  <si>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</si>
  <si>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</si>
  <si>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</si>
  <si>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</si>
  <si>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</si>
  <si>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</si>
  <si>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</si>
  <si>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</si>
  <si>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</si>
  <si>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</si>
  <si>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</si>
  <si>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</si>
  <si>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</si>
  <si>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</si>
  <si>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</si>
  <si>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</si>
  <si>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</si>
  <si>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</si>
  <si>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</si>
  <si>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</si>
  <si>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</si>
  <si>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</si>
  <si>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</si>
  <si>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</si>
  <si>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</si>
  <si>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</si>
  <si>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</si>
  <si>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</si>
  <si>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</si>
  <si>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</si>
  <si>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</si>
  <si>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</si>
  <si>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</si>
  <si>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</si>
  <si>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</si>
  <si>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</si>
  <si>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</si>
  <si>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</si>
  <si>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</si>
  <si>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</si>
  <si>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</si>
  <si>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</si>
  <si>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</si>
  <si>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</si>
  <si>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</si>
  <si>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</si>
  <si>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</si>
  <si>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</si>
  <si>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</si>
  <si>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</si>
  <si>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</si>
  <si>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</si>
  <si>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</si>
  <si>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</si>
  <si>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</si>
  <si>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</si>
  <si>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</si>
  <si>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</si>
  <si>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</si>
  <si>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</si>
  <si>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</si>
  <si>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</si>
  <si>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</si>
  <si>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</si>
  <si>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</si>
  <si>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</si>
  <si>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</si>
  <si>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</si>
  <si>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</si>
  <si>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</si>
  <si>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</si>
  <si>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</si>
  <si>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</si>
  <si>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</si>
  <si>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</si>
  <si>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</si>
  <si>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</si>
  <si>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</si>
  <si>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</si>
  <si>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</si>
  <si>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</si>
  <si>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</si>
  <si>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</si>
  <si>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</si>
  <si>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</si>
  <si>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</si>
  <si>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</si>
  <si>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</si>
  <si>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</si>
  <si>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</si>
  <si>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</si>
  <si>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</si>
  <si>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</si>
  <si>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</si>
  <si>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</si>
  <si>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</si>
  <si>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</si>
  <si>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</si>
  <si>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</si>
  <si>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</si>
  <si>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</si>
  <si>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</si>
  <si>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</si>
  <si>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</si>
  <si>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</si>
  <si>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</si>
  <si>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</si>
  <si>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</si>
  <si>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</si>
  <si>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</si>
  <si>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</si>
  <si>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</si>
  <si>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</si>
  <si>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</si>
  <si>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</si>
  <si>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</si>
  <si>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</si>
  <si>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</si>
  <si>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</si>
  <si>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</si>
  <si>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</si>
  <si>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</si>
  <si>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</si>
  <si>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</si>
  <si>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</si>
  <si>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</si>
  <si>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</si>
  <si>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</si>
  <si>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</si>
  <si>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</si>
  <si>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</si>
  <si>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</si>
  <si>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</si>
  <si>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</si>
  <si>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</si>
  <si>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</si>
  <si>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</si>
  <si>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</si>
  <si>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</si>
  <si>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</si>
  <si>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</si>
  <si>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</si>
  <si>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</si>
  <si>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</si>
  <si>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</si>
  <si>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</si>
  <si>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</si>
  <si>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</si>
  <si>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</si>
  <si>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</si>
  <si>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</si>
  <si>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</si>
  <si>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</si>
  <si>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</si>
  <si>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</si>
  <si>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</si>
  <si>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</si>
  <si>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</si>
  <si>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</si>
  <si>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</si>
  <si>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</si>
  <si>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</si>
  <si>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</si>
  <si>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</si>
  <si>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</si>
  <si>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</si>
  <si>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</si>
  <si>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</si>
  <si>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</si>
  <si>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</si>
  <si>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</si>
  <si>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</si>
  <si>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</si>
  <si>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</si>
  <si>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</si>
  <si>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</si>
  <si>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</si>
  <si>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</si>
  <si>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</si>
  <si>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</si>
  <si>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</si>
  <si>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</si>
  <si>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</si>
  <si>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</si>
  <si>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</si>
  <si>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</si>
  <si>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</si>
  <si>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</si>
  <si>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</si>
  <si>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</si>
  <si>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</si>
  <si>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</si>
  <si>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</si>
  <si>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</si>
  <si>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</si>
  <si>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</si>
  <si>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</si>
  <si>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</si>
  <si>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</si>
  <si>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</si>
  <si>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</si>
  <si>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</si>
  <si>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</si>
  <si>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</si>
  <si>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</si>
  <si>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</si>
  <si>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</si>
  <si>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</si>
  <si>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</si>
  <si>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</si>
  <si>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</si>
  <si>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</si>
  <si>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</si>
  <si>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</si>
  <si>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</si>
  <si>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</si>
  <si>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</si>
  <si>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</si>
  <si>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</si>
  <si>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</si>
  <si>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</si>
  <si>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</si>
  <si>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</si>
  <si>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</si>
  <si>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</si>
  <si>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</si>
  <si>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</si>
  <si>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</si>
  <si>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</si>
  <si>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</si>
  <si>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</si>
  <si>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</si>
  <si>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</si>
  <si>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</si>
  <si>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</si>
  <si>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</si>
  <si>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</si>
  <si>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</si>
  <si>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</si>
  <si>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</si>
  <si>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</si>
  <si>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</si>
  <si>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</si>
  <si>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</si>
  <si>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</si>
  <si>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</si>
  <si>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</si>
  <si>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</si>
  <si>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</si>
  <si>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</si>
  <si>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</si>
  <si>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</si>
  <si>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</si>
  <si>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</si>
  <si>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</si>
  <si>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</si>
  <si>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</si>
  <si>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</si>
  <si>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</si>
  <si>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</si>
  <si>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</si>
  <si>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</si>
  <si>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</si>
  <si>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</si>
  <si>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</si>
  <si>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</si>
  <si>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</si>
  <si>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</si>
  <si>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</si>
  <si>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</si>
  <si>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</si>
  <si>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</si>
  <si>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</si>
  <si>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</si>
  <si>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</si>
  <si>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</si>
  <si>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</si>
  <si>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</si>
  <si>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</si>
  <si>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</si>
  <si>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</si>
  <si>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</si>
  <si>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</si>
  <si>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</si>
  <si>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</si>
  <si>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</si>
  <si>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</si>
  <si>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</si>
  <si>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</si>
  <si>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</si>
  <si>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</si>
  <si>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</si>
  <si>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</si>
  <si>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</si>
  <si>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</si>
  <si>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</si>
  <si>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</si>
  <si>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</si>
  <si>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</si>
  <si>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</si>
  <si>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</si>
  <si>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</si>
  <si>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</si>
  <si>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</si>
  <si>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</si>
  <si>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</si>
  <si>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</si>
  <si>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</si>
  <si>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</si>
  <si>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</si>
  <si>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</si>
  <si>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</si>
  <si>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</si>
  <si>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</si>
  <si>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</si>
  <si>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</si>
  <si>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</si>
  <si>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</si>
  <si>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</si>
  <si>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</si>
  <si>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</si>
  <si>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</si>
  <si>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</si>
  <si>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</si>
  <si>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</si>
  <si>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</si>
  <si>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</si>
  <si>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</si>
  <si>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</si>
  <si>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</si>
  <si>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</si>
  <si>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</si>
  <si>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</si>
  <si>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</si>
  <si>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</si>
  <si>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</si>
  <si>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</si>
  <si>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</si>
  <si>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</si>
  <si>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</si>
  <si>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</si>
  <si>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</si>
  <si>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</si>
  <si>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</si>
  <si>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</si>
  <si>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</si>
  <si>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</si>
  <si>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</si>
  <si>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</si>
  <si>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</si>
  <si>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</si>
  <si>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</si>
  <si>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</si>
  <si>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</si>
  <si>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</si>
  <si>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</si>
  <si>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</si>
  <si>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</si>
  <si>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</si>
  <si>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</si>
  <si>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</si>
  <si>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</si>
  <si>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</si>
  <si>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</si>
  <si>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</si>
  <si>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</si>
  <si>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</si>
  <si>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</si>
  <si>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</si>
  <si>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</si>
  <si>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</si>
  <si>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</si>
  <si>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</si>
  <si>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</si>
  <si>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</si>
  <si>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</si>
  <si>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</si>
  <si>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</si>
  <si>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</si>
  <si>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</si>
  <si>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</si>
  <si>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</si>
  <si>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</si>
  <si>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</si>
  <si>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</si>
  <si>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</si>
  <si>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</si>
  <si>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</si>
  <si>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</si>
  <si>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</si>
  <si>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</si>
  <si>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</si>
  <si>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</si>
  <si>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</si>
  <si>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</si>
  <si>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</si>
  <si>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</si>
  <si>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</si>
  <si>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</si>
  <si>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</si>
  <si>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</si>
  <si>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</si>
  <si>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</si>
  <si>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</si>
  <si>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</si>
  <si>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</si>
  <si>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</si>
  <si>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</si>
  <si>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</si>
  <si>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</si>
  <si>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</si>
  <si>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</si>
  <si>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</si>
  <si>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</si>
  <si>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</si>
  <si>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</si>
  <si>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</si>
  <si>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</si>
  <si>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</si>
  <si>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</si>
  <si>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</si>
  <si>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</si>
  <si>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</si>
  <si>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</si>
  <si>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</si>
  <si>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</si>
  <si>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</si>
  <si>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</si>
  <si>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</si>
  <si>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</si>
  <si>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</si>
  <si>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</si>
  <si>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</si>
  <si>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</si>
  <si>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</si>
  <si>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</si>
  <si>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</si>
  <si>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</si>
  <si>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</si>
  <si>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</si>
  <si>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</si>
  <si>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</si>
  <si>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</si>
  <si>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</si>
  <si>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</si>
  <si>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</si>
  <si>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</si>
  <si>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</si>
  <si>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</si>
  <si>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</si>
  <si>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</si>
  <si>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</si>
  <si>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</si>
  <si>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</si>
  <si>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</si>
  <si>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</si>
  <si>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</si>
  <si>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</si>
  <si>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</si>
  <si>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</si>
  <si>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</si>
  <si>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</si>
  <si>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</si>
  <si>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</si>
  <si>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</si>
  <si>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</si>
  <si>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</si>
  <si>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</si>
  <si>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</si>
  <si>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</si>
  <si>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</si>
  <si>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</si>
  <si>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</si>
  <si>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</si>
  <si>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</si>
  <si>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</si>
  <si>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</si>
  <si>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</si>
  <si>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</si>
  <si>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</si>
  <si>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</si>
  <si>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</si>
  <si>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</si>
  <si>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</si>
  <si>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</si>
  <si>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</si>
  <si>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</si>
  <si>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</si>
  <si>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</si>
  <si>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</si>
  <si>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</si>
  <si>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</si>
  <si>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</si>
  <si>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</si>
  <si>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</si>
  <si>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</si>
  <si>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</si>
  <si>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</si>
  <si>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</si>
  <si>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</si>
  <si>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</si>
  <si>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</si>
  <si>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</si>
  <si>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</si>
  <si>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</si>
  <si>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</si>
  <si>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</si>
  <si>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</si>
  <si>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</si>
  <si>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</si>
  <si>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</si>
  <si>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</si>
  <si>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</si>
  <si>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</si>
  <si>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</si>
  <si>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</si>
  <si>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</si>
  <si>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</si>
  <si>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</si>
  <si>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</si>
  <si>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</si>
  <si>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</si>
  <si>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</si>
  <si>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</si>
  <si>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</si>
  <si>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</si>
  <si>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</si>
  <si>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</si>
  <si>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</si>
  <si>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</si>
  <si>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</si>
  <si>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</si>
  <si>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</si>
  <si>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</si>
  <si>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</si>
  <si>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</si>
  <si>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</si>
  <si>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</si>
  <si>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</si>
  <si>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</si>
  <si>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</si>
  <si>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</si>
  <si>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</si>
  <si>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</si>
  <si>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</si>
  <si>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</si>
  <si>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</si>
  <si>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</si>
  <si>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</si>
  <si>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</si>
  <si>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</si>
  <si>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</si>
  <si>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</si>
  <si>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</si>
  <si>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</si>
  <si>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</si>
  <si>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</si>
  <si>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</si>
  <si>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</si>
  <si>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</si>
  <si>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</si>
  <si>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</si>
  <si>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</si>
  <si>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</si>
  <si>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</si>
  <si>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</si>
  <si>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</si>
  <si>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</si>
  <si>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</si>
  <si>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</si>
  <si>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</si>
  <si>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</si>
  <si>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</si>
  <si>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</si>
  <si>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</si>
  <si>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</si>
  <si>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</si>
  <si>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</si>
  <si>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</si>
  <si>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</si>
  <si>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</si>
  <si>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</si>
  <si>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</si>
  <si>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</si>
  <si>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</si>
  <si>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</si>
  <si>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</si>
  <si>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</si>
  <si>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</si>
  <si>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</si>
  <si>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</si>
  <si>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</si>
  <si>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</si>
  <si>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</si>
  <si>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</si>
  <si>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</si>
  <si>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</si>
  <si>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</si>
  <si>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</si>
  <si>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</si>
  <si>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</si>
  <si>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</si>
  <si>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</si>
  <si>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</si>
  <si>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</si>
  <si>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</si>
  <si>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</si>
  <si>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</si>
  <si>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</si>
  <si>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</si>
  <si>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</si>
  <si>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</si>
  <si>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</si>
  <si>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</si>
  <si>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</si>
  <si>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</si>
  <si>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</si>
  <si>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</si>
  <si>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</si>
  <si>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</si>
  <si>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</si>
  <si>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</si>
  <si>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</si>
  <si>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</si>
  <si>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</si>
  <si>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</si>
  <si>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</si>
  <si>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</si>
  <si>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</si>
  <si>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</si>
  <si>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</si>
  <si>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</si>
  <si>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</si>
  <si>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</si>
  <si>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</si>
  <si>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</si>
  <si>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</si>
  <si>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</si>
  <si>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</si>
  <si>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</si>
  <si>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</si>
  <si>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</si>
  <si>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</si>
  <si>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</si>
  <si>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</si>
  <si>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</si>
  <si>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</si>
  <si>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</si>
  <si>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</si>
  <si>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</si>
  <si>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</si>
  <si>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</si>
  <si>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</si>
  <si>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</si>
  <si>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</si>
  <si>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</si>
  <si>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</si>
  <si>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</si>
  <si>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</si>
  <si>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</si>
  <si>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</si>
  <si>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</si>
  <si>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</si>
  <si>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</si>
  <si>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</si>
  <si>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</si>
  <si>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</si>
  <si>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</si>
  <si>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</si>
  <si>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</si>
  <si>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</si>
  <si>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</si>
  <si>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</si>
  <si>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</si>
  <si>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</si>
  <si>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</si>
  <si>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</si>
  <si>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</si>
  <si>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</si>
  <si>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</si>
  <si>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</si>
  <si>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</si>
  <si>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</si>
  <si>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</si>
  <si>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</si>
  <si>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</si>
  <si>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</si>
  <si>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</si>
  <si>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</si>
  <si>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</si>
  <si>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</si>
  <si>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</si>
  <si>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</si>
  <si>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</si>
  <si>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</si>
  <si>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</si>
  <si>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</si>
  <si>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</si>
  <si>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</si>
  <si>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</si>
  <si>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</si>
  <si>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</si>
  <si>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</si>
  <si>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</si>
  <si>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</si>
  <si>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</si>
  <si>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</si>
  <si>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</si>
  <si>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</si>
  <si>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</si>
  <si>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</si>
  <si>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</si>
  <si>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</si>
  <si>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</si>
  <si>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</si>
  <si>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</si>
  <si>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</si>
  <si>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</si>
  <si>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</si>
  <si>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</si>
  <si>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</si>
  <si>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</si>
  <si>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</si>
  <si>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</si>
  <si>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</si>
  <si>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</si>
  <si>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</si>
  <si>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</si>
  <si>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</si>
  <si>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</si>
  <si>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</si>
  <si>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</si>
  <si>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</si>
  <si>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</si>
  <si>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</si>
  <si>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</si>
  <si>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</si>
  <si>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</si>
  <si>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</si>
  <si>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</si>
  <si>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</si>
  <si>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</si>
  <si>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</si>
  <si>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</si>
  <si>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</si>
  <si>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</si>
  <si>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</si>
  <si>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</si>
  <si>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</si>
  <si>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</si>
  <si>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</si>
  <si>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</si>
  <si>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</si>
  <si>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</si>
  <si>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</si>
  <si>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</si>
  <si>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</si>
  <si>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</si>
  <si>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</si>
  <si>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</si>
  <si>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</si>
  <si>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</si>
  <si>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</si>
  <si>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</si>
  <si>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</si>
  <si>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</si>
  <si>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</si>
  <si>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</si>
  <si>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</si>
  <si>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</si>
  <si>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</si>
  <si>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</si>
  <si>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</si>
  <si>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</si>
  <si>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</si>
  <si>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</si>
  <si>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</si>
  <si>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</si>
  <si>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</si>
  <si>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</si>
  <si>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</si>
  <si>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</si>
  <si>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</si>
  <si>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</si>
  <si>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</si>
  <si>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</si>
  <si>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</si>
  <si>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</si>
  <si>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</si>
  <si>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</si>
  <si>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</si>
  <si>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</si>
  <si>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</si>
  <si>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</si>
  <si>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</si>
  <si>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</si>
  <si>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</si>
  <si>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</si>
  <si>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</si>
  <si>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</si>
  <si>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</si>
  <si>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</si>
  <si>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</si>
  <si>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</si>
  <si>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</si>
  <si>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</si>
  <si>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</si>
  <si>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</si>
  <si>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</si>
  <si>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</si>
  <si>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</si>
  <si>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</si>
  <si>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</si>
  <si>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</si>
  <si>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</si>
  <si>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</si>
  <si>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</si>
  <si>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</si>
  <si>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</si>
  <si>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</si>
  <si>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</si>
  <si>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</si>
  <si>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</si>
  <si>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</si>
  <si>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</si>
  <si>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</si>
  <si>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</si>
  <si>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</si>
  <si>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</si>
  <si>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</si>
  <si>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</si>
  <si>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</si>
  <si>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</si>
  <si>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</si>
  <si>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</si>
  <si>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</si>
  <si>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</si>
  <si>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</si>
  <si>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</si>
  <si>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</si>
  <si>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</si>
  <si>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</si>
  <si>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</si>
  <si>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</si>
  <si>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</si>
  <si>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</si>
  <si>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</si>
  <si>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</si>
  <si>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</si>
  <si>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</si>
  <si>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</si>
  <si>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</si>
  <si>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</si>
  <si>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</si>
  <si>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</si>
  <si>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</si>
  <si>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</si>
  <si>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</si>
  <si>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</si>
  <si>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</si>
  <si>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</si>
  <si>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</si>
  <si>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</si>
  <si>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</si>
  <si>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</si>
  <si>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</si>
  <si>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</si>
  <si>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</si>
  <si>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</si>
  <si>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</si>
  <si>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</si>
  <si>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</si>
  <si>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</si>
  <si>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</si>
  <si>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</si>
  <si>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</si>
  <si>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</si>
  <si>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</si>
  <si>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</si>
  <si>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</si>
  <si>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</si>
  <si>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</si>
  <si>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</si>
  <si>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</si>
  <si>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</si>
  <si>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</si>
  <si>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</si>
  <si>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</si>
  <si>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</si>
  <si>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</si>
  <si>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</si>
  <si>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</si>
  <si>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</si>
  <si>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</si>
  <si>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</si>
  <si>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</si>
  <si>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</si>
  <si>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</si>
  <si>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</si>
  <si>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</si>
  <si>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</si>
  <si>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</si>
  <si>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</si>
  <si>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</si>
  <si>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</si>
  <si>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</si>
  <si>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</si>
  <si>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</si>
  <si>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</si>
  <si>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</si>
  <si>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</si>
  <si>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</si>
  <si>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</si>
  <si>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</si>
  <si>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</si>
  <si>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</si>
  <si>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</si>
  <si>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</si>
  <si>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</si>
  <si>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</si>
  <si>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</si>
  <si>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</si>
  <si>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</si>
  <si>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</si>
  <si>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</si>
  <si>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</si>
  <si>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</si>
  <si>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</si>
  <si>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</si>
  <si>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</si>
  <si>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</si>
  <si>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</si>
  <si>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</si>
  <si>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</si>
  <si>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</si>
  <si>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</si>
  <si>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</si>
  <si>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</si>
  <si>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</si>
  <si>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</si>
  <si>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</si>
  <si>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</si>
  <si>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</si>
  <si>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</si>
  <si>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</si>
  <si>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</si>
  <si>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</si>
  <si>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</si>
  <si>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</si>
  <si>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</si>
  <si>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</si>
  <si>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</si>
  <si>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</si>
  <si>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</si>
  <si>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</si>
  <si>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</si>
  <si>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</si>
  <si>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</si>
  <si>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</si>
  <si>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</si>
  <si>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</si>
  <si>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</si>
  <si>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</si>
  <si>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</si>
  <si>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</si>
  <si>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</si>
  <si>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</si>
  <si>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</si>
  <si>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</si>
  <si>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</si>
  <si>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</si>
  <si>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</si>
  <si>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</si>
  <si>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</si>
  <si>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</si>
  <si>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</si>
  <si>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</si>
  <si>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</si>
  <si>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</si>
  <si>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</si>
  <si>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</si>
  <si>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</si>
  <si>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</si>
  <si>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</si>
  <si>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</si>
  <si>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</si>
  <si>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</si>
  <si>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</si>
  <si>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</si>
  <si>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</si>
  <si>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</si>
  <si>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</si>
  <si>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</si>
  <si>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</si>
  <si>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</si>
  <si>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</si>
  <si>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</si>
  <si>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</si>
  <si>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</si>
  <si>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</si>
  <si>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</si>
  <si>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</si>
  <si>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</si>
  <si>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</si>
  <si>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</si>
  <si>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</si>
  <si>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</si>
  <si>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</si>
  <si>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</si>
  <si>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</si>
  <si>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</si>
  <si>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</si>
  <si>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</si>
  <si>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</si>
  <si>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</si>
  <si>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</si>
  <si>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</si>
  <si>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</si>
  <si>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</si>
  <si>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</si>
  <si>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</si>
  <si>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</si>
  <si>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</si>
  <si>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</si>
  <si>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</si>
  <si>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</si>
  <si>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</si>
  <si>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</si>
  <si>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</si>
  <si>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</si>
  <si>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</si>
  <si>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</si>
  <si>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</si>
  <si>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</si>
  <si>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</si>
  <si>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</si>
  <si>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</si>
  <si>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</si>
  <si>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</si>
  <si>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</si>
  <si>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</si>
  <si>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</si>
  <si>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</si>
  <si>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</si>
  <si>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</si>
  <si>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</si>
  <si>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</si>
  <si>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</si>
  <si>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</si>
  <si>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</si>
  <si>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</si>
  <si>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</si>
  <si>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</si>
  <si>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</si>
  <si>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</si>
  <si>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</si>
  <si>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</si>
  <si>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</si>
  <si>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</si>
  <si>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</si>
  <si>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</si>
  <si>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</si>
  <si>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</si>
  <si>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</si>
  <si>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</si>
  <si>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</si>
  <si>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</si>
  <si>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</si>
  <si>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</si>
  <si>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</si>
  <si>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</si>
  <si>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</si>
  <si>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</si>
  <si>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</si>
  <si>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</si>
  <si>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</si>
  <si>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</si>
  <si>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</si>
  <si>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</si>
  <si>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</si>
  <si>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</si>
  <si>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</si>
  <si>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</si>
  <si>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</si>
  <si>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</si>
  <si>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</si>
  <si>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</si>
  <si>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</si>
  <si>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</si>
  <si>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</si>
  <si>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</si>
  <si>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</si>
  <si>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</si>
  <si>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</si>
  <si>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</si>
  <si>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</si>
  <si>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</si>
  <si>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</si>
  <si>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</si>
  <si>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</si>
  <si>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</si>
  <si>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</si>
  <si>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</si>
  <si>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</si>
  <si>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</si>
  <si>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</si>
  <si>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</si>
  <si>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</si>
  <si>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</si>
  <si>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</si>
  <si>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</si>
  <si>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</si>
  <si>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</si>
  <si>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</si>
  <si>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</si>
  <si>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</si>
  <si>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</si>
  <si>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</si>
  <si>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</si>
  <si>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</si>
  <si>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</si>
  <si>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</si>
  <si>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</si>
  <si>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</si>
  <si>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</si>
  <si>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</si>
  <si>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</si>
  <si>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</si>
  <si>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</si>
  <si>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</si>
  <si>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</si>
  <si>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</si>
  <si>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</si>
  <si>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</si>
  <si>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</si>
  <si>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</si>
  <si>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</si>
  <si>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</si>
  <si>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</si>
  <si>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</si>
  <si>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</si>
  <si>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</si>
  <si>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</si>
  <si>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</si>
  <si>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</si>
  <si>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</si>
  <si>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</si>
  <si>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</si>
  <si>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</si>
  <si>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</si>
  <si>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</si>
  <si>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</si>
  <si>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</si>
  <si>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</si>
  <si>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</si>
  <si>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</si>
  <si>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</si>
  <si>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</si>
  <si>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</si>
  <si>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</si>
  <si>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</si>
  <si>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</si>
  <si>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</si>
  <si>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</si>
  <si>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</si>
  <si>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</si>
  <si>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</si>
  <si>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</si>
  <si>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</si>
  <si>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</si>
  <si>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</si>
  <si>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</si>
  <si>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</si>
  <si>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</si>
  <si>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</si>
  <si>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</si>
  <si>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</si>
  <si>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</si>
  <si>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</si>
  <si>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</si>
  <si>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</si>
  <si>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</si>
  <si>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</si>
  <si>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</si>
  <si>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</si>
  <si>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</si>
  <si>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</si>
  <si>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</si>
  <si>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</si>
  <si>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</si>
  <si>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</si>
  <si>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</si>
  <si>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</si>
  <si>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</si>
  <si>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</si>
  <si>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</si>
  <si>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</si>
  <si>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</si>
  <si>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</si>
  <si>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</si>
  <si>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</si>
  <si>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</si>
  <si>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</si>
  <si>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</si>
  <si>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</si>
  <si>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</si>
  <si>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</si>
  <si>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</si>
  <si>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</si>
  <si>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</si>
  <si>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</si>
  <si>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</si>
  <si>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</si>
  <si>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</si>
  <si>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</si>
  <si>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</si>
  <si>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</si>
  <si>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</si>
  <si>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</si>
  <si>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</si>
  <si>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</si>
  <si>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</si>
  <si>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</si>
  <si>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</si>
  <si>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</si>
  <si>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</si>
  <si>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</si>
  <si>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</si>
  <si>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</si>
  <si>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</si>
  <si>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</si>
  <si>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</si>
  <si>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</si>
  <si>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</si>
  <si>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</si>
  <si>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</si>
  <si>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</si>
  <si>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</si>
  <si>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</si>
  <si>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</si>
  <si>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</si>
  <si>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</si>
  <si>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</si>
  <si>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</si>
  <si>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</si>
  <si>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</si>
  <si>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</si>
  <si>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</si>
  <si>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</si>
  <si>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</si>
  <si>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</si>
  <si>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</si>
  <si>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</si>
  <si>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</si>
  <si>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</si>
  <si>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</si>
  <si>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</si>
  <si>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</si>
  <si>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</si>
  <si>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</si>
  <si>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</si>
  <si>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</si>
  <si>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</si>
  <si>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</si>
  <si>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</si>
  <si>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</si>
  <si>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</si>
  <si>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</si>
  <si>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</si>
  <si>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</si>
  <si>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</si>
  <si>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</si>
  <si>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</si>
  <si>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</si>
  <si>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</si>
  <si>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</si>
  <si>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</si>
  <si>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</si>
  <si>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</si>
  <si>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</si>
  <si>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</si>
  <si>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</si>
  <si>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</si>
  <si>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</si>
  <si>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</si>
  <si>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</si>
  <si>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</si>
  <si>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</si>
  <si>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</si>
  <si>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</si>
  <si>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</si>
  <si>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</si>
  <si>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</si>
  <si>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</si>
  <si>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</si>
  <si>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</si>
  <si>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</si>
  <si>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</si>
  <si>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</si>
  <si>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</si>
  <si>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</si>
  <si>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</si>
  <si>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</si>
  <si>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</si>
  <si>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</si>
  <si>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</si>
  <si>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</si>
  <si>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</si>
  <si>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</si>
  <si>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</si>
  <si>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</si>
  <si>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</si>
  <si>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</si>
  <si>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</si>
  <si>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</si>
  <si>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</si>
  <si>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</si>
  <si>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</si>
  <si>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</si>
  <si>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</si>
  <si>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</si>
  <si>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</si>
  <si>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</si>
  <si>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</si>
  <si>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</si>
  <si>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</si>
  <si>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</si>
  <si>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</si>
  <si>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</si>
  <si>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</si>
  <si>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</si>
  <si>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</si>
  <si>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</si>
  <si>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</si>
  <si>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</si>
  <si>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</si>
  <si>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</si>
  <si>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</si>
  <si>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</si>
  <si>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</si>
  <si>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</si>
  <si>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</si>
  <si>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</si>
  <si>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</si>
  <si>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</si>
  <si>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</si>
  <si>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</si>
  <si>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</si>
  <si>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</si>
  <si>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</si>
  <si>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</si>
  <si>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</si>
  <si>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</si>
  <si>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</si>
  <si>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</si>
  <si>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</si>
  <si>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</si>
  <si>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</si>
  <si>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</si>
  <si>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</si>
  <si>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</si>
  <si>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</si>
  <si>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</si>
  <si>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</si>
  <si>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</si>
  <si>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</si>
  <si>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</si>
  <si>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</si>
  <si>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</si>
  <si>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</si>
  <si>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</si>
  <si>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</si>
  <si>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</si>
  <si>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</si>
  <si>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</si>
  <si>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</si>
  <si>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</si>
  <si>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</si>
  <si>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</si>
  <si>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</si>
  <si>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</si>
  <si>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</si>
  <si>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</si>
  <si>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</si>
  <si>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</si>
  <si>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</si>
  <si>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</si>
  <si>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</si>
  <si>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</si>
  <si>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</si>
  <si>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</si>
  <si>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</si>
  <si>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</si>
  <si>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</si>
  <si>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</si>
  <si>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</si>
  <si>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</si>
  <si>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</si>
  <si>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</si>
  <si>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</si>
  <si>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</si>
  <si>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</si>
  <si>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</si>
  <si>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</si>
  <si>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</si>
  <si>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</si>
  <si>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</si>
  <si>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</si>
  <si>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</si>
  <si>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</si>
  <si>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</si>
  <si>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</si>
  <si>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</si>
  <si>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</si>
  <si>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</si>
  <si>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</si>
  <si>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</si>
  <si>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</si>
  <si>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</si>
  <si>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</si>
  <si>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</si>
  <si>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</si>
  <si>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</si>
  <si>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</si>
  <si>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</si>
  <si>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</si>
  <si>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</si>
  <si>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</si>
  <si>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</si>
  <si>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</si>
  <si>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</si>
  <si>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</si>
  <si>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</si>
  <si>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</si>
  <si>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</si>
  <si>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</si>
  <si>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</si>
  <si>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</si>
  <si>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</si>
  <si>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</si>
  <si>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</si>
  <si>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</si>
  <si>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</si>
  <si>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</si>
  <si>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</si>
  <si>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</si>
  <si>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</si>
  <si>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</si>
  <si>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</si>
  <si>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</si>
  <si>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</si>
  <si>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</si>
  <si>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</si>
  <si>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</si>
  <si>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</si>
  <si>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</si>
  <si>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</si>
  <si>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</si>
  <si>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</si>
  <si>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</si>
  <si>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</si>
  <si>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</si>
  <si>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</si>
  <si>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</si>
  <si>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</si>
  <si>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</si>
  <si>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</si>
  <si>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</si>
  <si>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</si>
  <si>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</si>
  <si>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</si>
  <si>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</si>
  <si>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</si>
  <si>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</si>
  <si>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</si>
  <si>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</si>
  <si>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</si>
  <si>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</si>
  <si>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</si>
  <si>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</si>
  <si>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</si>
  <si>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</si>
  <si>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</si>
  <si>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</si>
  <si>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</si>
  <si>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</si>
  <si>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</si>
  <si>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</si>
  <si>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</si>
  <si>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</si>
  <si>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</si>
  <si>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</si>
  <si>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</si>
  <si>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</si>
  <si>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</si>
  <si>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</si>
  <si>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</si>
  <si>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</si>
  <si>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</si>
  <si>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</si>
  <si>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</si>
  <si>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</si>
  <si>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</si>
  <si>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</si>
  <si>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</si>
  <si>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</si>
  <si>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</si>
  <si>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</si>
  <si>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</si>
  <si>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</si>
  <si>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</si>
  <si>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</si>
  <si>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</si>
  <si>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</si>
  <si>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</si>
  <si>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</si>
  <si>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</si>
  <si>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</si>
  <si>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</si>
  <si>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</si>
  <si>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</si>
  <si>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</si>
  <si>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</si>
  <si>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</si>
  <si>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</si>
  <si>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</si>
  <si>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</si>
  <si>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</si>
  <si>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</si>
  <si>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</si>
  <si>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</si>
  <si>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</si>
  <si>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</si>
  <si>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</si>
  <si>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</si>
  <si>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</si>
  <si>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</si>
  <si>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</si>
  <si>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</si>
  <si>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</si>
  <si>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</si>
  <si>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</si>
  <si>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</si>
  <si>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</si>
  <si>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</si>
  <si>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</si>
  <si>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</si>
  <si>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</si>
  <si>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</si>
  <si>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</si>
  <si>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</si>
  <si>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</si>
  <si>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</si>
  <si>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</si>
  <si>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</si>
  <si>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</si>
  <si>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</si>
  <si>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</si>
  <si>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</si>
  <si>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</si>
  <si>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</si>
  <si>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</si>
  <si>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</si>
  <si>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</si>
  <si>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</si>
  <si>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</si>
  <si>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</si>
  <si>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</si>
  <si>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</si>
  <si>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</si>
  <si>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</si>
  <si>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</si>
  <si>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</si>
  <si>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</si>
  <si>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</si>
  <si>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</si>
  <si>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</si>
  <si>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</si>
  <si>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</si>
  <si>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</si>
  <si>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</si>
  <si>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</si>
  <si>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</si>
  <si>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</si>
  <si>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</si>
  <si>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</si>
  <si>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</si>
  <si>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</si>
  <si>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</si>
  <si>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</si>
  <si>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</si>
  <si>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</si>
  <si>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</si>
  <si>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</si>
  <si>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</si>
  <si>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</si>
  <si>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</si>
  <si>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</si>
  <si>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</si>
  <si>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</si>
  <si>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</si>
  <si>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</si>
  <si>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</si>
  <si>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</si>
  <si>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</si>
  <si>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</si>
  <si>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</si>
  <si>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</si>
  <si>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</si>
  <si>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</si>
  <si>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</si>
  <si>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</si>
  <si>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</si>
  <si>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</si>
  <si>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</si>
  <si>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</si>
  <si>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</si>
  <si>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</si>
  <si>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</si>
  <si>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</si>
  <si>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</si>
  <si>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</si>
  <si>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</si>
  <si>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</si>
  <si>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</si>
  <si>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</si>
  <si>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</si>
  <si>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</si>
  <si>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</si>
  <si>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</si>
  <si>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</si>
  <si>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</si>
  <si>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</si>
  <si>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</si>
  <si>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</si>
  <si>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</si>
  <si>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</si>
  <si>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</si>
  <si>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</si>
  <si>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</si>
  <si>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</si>
  <si>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</si>
  <si>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</si>
  <si>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</si>
  <si>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</si>
  <si>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</si>
  <si>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</si>
  <si>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</si>
  <si>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</si>
  <si>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</si>
  <si>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</si>
  <si>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</si>
  <si>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</si>
  <si>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</si>
  <si>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</si>
  <si>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</si>
  <si>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</si>
  <si>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</si>
  <si>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</si>
  <si>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</si>
  <si>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</si>
  <si>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</si>
  <si>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</si>
  <si>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</si>
  <si>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</si>
  <si>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</si>
  <si>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</si>
  <si>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</si>
  <si>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</si>
  <si>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</si>
  <si>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</si>
  <si>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</si>
  <si>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</si>
  <si>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</si>
  <si>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</si>
  <si>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</si>
  <si>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</si>
  <si>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</si>
  <si>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</si>
  <si>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</si>
  <si>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</si>
  <si>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</si>
  <si>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</si>
  <si>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</si>
  <si>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</si>
  <si>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</si>
  <si>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</si>
  <si>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</si>
  <si>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</si>
  <si>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</si>
  <si>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</si>
  <si>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</si>
  <si>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</si>
  <si>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</si>
  <si>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</si>
  <si>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</si>
  <si>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</si>
  <si>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</si>
  <si>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</si>
  <si>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</si>
  <si>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</si>
  <si>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</si>
  <si>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</si>
  <si>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</si>
  <si>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</si>
  <si>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</si>
  <si>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</si>
  <si>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</si>
  <si>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</si>
  <si>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</si>
  <si>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</si>
  <si>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</si>
  <si>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</si>
  <si>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</si>
  <si>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</si>
  <si>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</si>
  <si>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</si>
  <si>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</si>
  <si>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</si>
  <si>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</si>
  <si>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</si>
  <si>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</si>
  <si>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</si>
  <si>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</si>
  <si>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</si>
  <si>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</si>
  <si>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</si>
  <si>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</si>
  <si>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</si>
  <si>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</si>
  <si>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</si>
  <si>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</si>
  <si>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</si>
  <si>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</si>
  <si>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</si>
  <si>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</si>
  <si>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</si>
  <si>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</si>
  <si>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</si>
  <si>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</si>
  <si>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</si>
  <si>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</si>
  <si>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</si>
  <si>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</si>
  <si>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</si>
  <si>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</si>
  <si>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</si>
  <si>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</si>
  <si>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</si>
  <si>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</si>
  <si>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</si>
  <si>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</si>
  <si>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</si>
  <si>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</si>
  <si>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</si>
  <si>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</si>
  <si>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</si>
  <si>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</si>
  <si>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</si>
  <si>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</si>
  <si>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</si>
  <si>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</si>
  <si>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</si>
  <si>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</si>
  <si>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</si>
  <si>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</si>
  <si>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</si>
  <si>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</si>
  <si>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</si>
  <si>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</si>
  <si>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</si>
  <si>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</si>
  <si>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</si>
  <si>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</si>
  <si>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</si>
  <si>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</si>
  <si>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</si>
  <si>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</si>
  <si>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</si>
  <si>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</si>
  <si>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</si>
  <si>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</si>
  <si>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</si>
  <si>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</si>
  <si>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</si>
  <si>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</si>
  <si>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</si>
  <si>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</si>
  <si>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</si>
  <si>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</si>
  <si>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</si>
  <si>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</si>
  <si>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</si>
  <si>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</si>
  <si>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</si>
  <si>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</si>
  <si>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</si>
  <si>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</si>
  <si>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</si>
  <si>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</si>
  <si>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</si>
  <si>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</si>
  <si>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</si>
  <si>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</si>
  <si>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</si>
  <si>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</si>
  <si>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</si>
  <si>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</si>
  <si>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</si>
  <si>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</si>
  <si>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</si>
  <si>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</si>
  <si>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</si>
  <si>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</si>
  <si>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</si>
  <si>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</si>
  <si>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</si>
  <si>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</si>
  <si>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</si>
  <si>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</si>
  <si>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</si>
  <si>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</si>
  <si>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</si>
  <si>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</si>
  <si>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</si>
  <si>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</si>
  <si>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</si>
  <si>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</si>
  <si>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</si>
  <si>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</si>
  <si>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</si>
  <si>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</si>
  <si>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</si>
  <si>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</si>
  <si>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</si>
  <si>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</si>
  <si>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</si>
  <si>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</si>
  <si>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</si>
  <si>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</si>
  <si>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</si>
  <si>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</si>
  <si>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</si>
  <si>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</si>
  <si>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</si>
  <si>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</si>
  <si>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</si>
  <si>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</si>
  <si>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</si>
  <si>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</si>
  <si>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</si>
  <si>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</si>
  <si>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</si>
  <si>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</si>
  <si>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</si>
  <si>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</si>
  <si>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</si>
  <si>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</si>
  <si>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</si>
  <si>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</si>
  <si>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</si>
  <si>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</si>
  <si>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</si>
  <si>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</si>
  <si>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</si>
  <si>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</si>
  <si>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</si>
  <si>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</si>
  <si>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</si>
  <si>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</si>
  <si>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</si>
  <si>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</si>
  <si>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</si>
  <si>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</si>
  <si>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</si>
  <si>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</si>
  <si>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</si>
  <si>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</si>
  <si>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</si>
  <si>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</si>
  <si>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</si>
  <si>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</si>
  <si>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</si>
  <si>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</si>
  <si>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</si>
  <si>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</si>
  <si>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</si>
  <si>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</si>
  <si>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</si>
  <si>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</si>
  <si>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</si>
  <si>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</si>
  <si>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</si>
  <si>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</si>
  <si>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</si>
  <si>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</si>
  <si>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</si>
  <si>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</si>
  <si>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</si>
  <si>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</si>
  <si>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</si>
  <si>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</si>
  <si>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</si>
  <si>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</si>
  <si>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</si>
  <si>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</si>
  <si>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</si>
  <si>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</si>
  <si>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</si>
  <si>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</si>
  <si>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</si>
  <si>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</si>
  <si>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</si>
  <si>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</si>
  <si>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</si>
  <si>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</si>
  <si>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</si>
  <si>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</si>
  <si>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</si>
  <si>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</si>
  <si>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</si>
  <si>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</si>
  <si>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</si>
  <si>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</si>
  <si>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</si>
  <si>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</si>
  <si>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</si>
  <si>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</si>
  <si>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</si>
  <si>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</si>
  <si>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</si>
  <si>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</si>
  <si>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</si>
  <si>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</si>
  <si>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</si>
  <si>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</si>
  <si>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</si>
  <si>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</si>
  <si>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</si>
  <si>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</si>
  <si>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</si>
  <si>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</si>
  <si>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</si>
  <si>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</si>
  <si>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</si>
  <si>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</si>
  <si>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</si>
  <si>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</si>
  <si>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</si>
  <si>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</si>
  <si>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</si>
  <si>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</si>
  <si>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</si>
  <si>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</si>
  <si>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</si>
  <si>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</si>
  <si>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</si>
  <si>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</si>
  <si>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</si>
  <si>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</si>
  <si>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</si>
  <si>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</si>
  <si>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</si>
  <si>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</si>
  <si>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</si>
  <si>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</si>
  <si>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</si>
  <si>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</si>
  <si>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</si>
  <si>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</si>
  <si>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</si>
  <si>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</si>
  <si>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</si>
  <si>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</si>
  <si>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</si>
  <si>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</si>
  <si>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</si>
  <si>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</si>
  <si>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</si>
  <si>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</si>
  <si>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</si>
  <si>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</si>
  <si>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</si>
  <si>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</si>
  <si>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</si>
  <si>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</si>
  <si>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</si>
  <si>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</si>
  <si>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</si>
  <si>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</si>
  <si>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</si>
  <si>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</si>
  <si>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</si>
  <si>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</si>
  <si>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</si>
  <si>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</si>
  <si>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</si>
  <si>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</si>
  <si>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</si>
  <si>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</si>
  <si>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</si>
  <si>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</si>
  <si>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</si>
  <si>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</si>
  <si>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</si>
  <si>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</si>
  <si>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</si>
  <si>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</si>
  <si>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</si>
  <si>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</si>
  <si>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</si>
  <si>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</si>
  <si>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</si>
  <si>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</si>
  <si>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</si>
  <si>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</si>
  <si>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</si>
  <si>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</si>
  <si>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</si>
  <si>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</si>
  <si>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</si>
  <si>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</si>
  <si>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</si>
  <si>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</si>
  <si>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</si>
  <si>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</si>
  <si>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</si>
  <si>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</si>
  <si>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</si>
  <si>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</si>
  <si>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</si>
  <si>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</si>
  <si>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</si>
  <si>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</si>
  <si>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</si>
  <si>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</si>
  <si>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</si>
  <si>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</si>
  <si>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</si>
  <si>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</si>
  <si>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</si>
  <si>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</si>
  <si>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</si>
  <si>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</si>
  <si>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</si>
  <si>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</si>
  <si>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</si>
  <si>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</si>
  <si>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</si>
  <si>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</si>
  <si>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</si>
  <si>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</si>
  <si>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</si>
  <si>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</si>
  <si>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</si>
  <si>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</si>
  <si>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</si>
  <si>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</si>
  <si>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</si>
  <si>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</si>
  <si>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</si>
  <si>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</si>
  <si>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</si>
  <si>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</si>
  <si>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</si>
  <si>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</si>
  <si>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</si>
  <si>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</si>
  <si>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</si>
  <si>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</si>
  <si>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</si>
  <si>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</si>
  <si>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</si>
  <si>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</si>
  <si>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</si>
  <si>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</si>
  <si>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</si>
  <si>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</si>
  <si>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</si>
  <si>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</si>
  <si>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</si>
  <si>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</si>
  <si>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</si>
  <si>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</si>
  <si>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</si>
  <si>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</si>
  <si>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</si>
  <si>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</si>
  <si>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</si>
  <si>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</si>
  <si>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</si>
  <si>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</si>
  <si>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</si>
  <si>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</si>
  <si>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</si>
  <si>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</si>
  <si>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</si>
  <si>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</si>
  <si>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</si>
  <si>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</si>
  <si>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</si>
  <si>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</si>
  <si>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</si>
  <si>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</si>
  <si>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</si>
  <si>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</si>
  <si>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</si>
  <si>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</si>
  <si>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</si>
  <si>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</si>
  <si>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</si>
  <si>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</si>
  <si>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</si>
  <si>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</si>
  <si>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</si>
  <si>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</si>
  <si>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</si>
  <si>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</si>
  <si>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</si>
  <si>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</si>
  <si>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</si>
  <si>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</si>
  <si>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</si>
  <si>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</si>
  <si>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</si>
  <si>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</si>
  <si>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</si>
  <si>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</si>
  <si>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</si>
  <si>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</si>
  <si>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</si>
  <si>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</si>
  <si>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</si>
  <si>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</si>
  <si>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</si>
  <si>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</si>
  <si>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</si>
  <si>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</si>
  <si>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</si>
  <si>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</si>
  <si>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</si>
  <si>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</si>
  <si>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</si>
  <si>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</si>
  <si>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</si>
  <si>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</si>
  <si>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</si>
  <si>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</si>
  <si>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</si>
  <si>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</si>
  <si>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</si>
  <si>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</si>
  <si>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</si>
  <si>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</si>
  <si>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</si>
  <si>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</si>
  <si>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</si>
  <si>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</si>
  <si>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</si>
  <si>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</si>
  <si>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</si>
  <si>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</si>
  <si>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</si>
  <si>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</si>
  <si>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</si>
  <si>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</si>
  <si>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</si>
  <si>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</si>
  <si>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</si>
  <si>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</si>
  <si>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</si>
  <si>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</si>
  <si>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</si>
  <si>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</si>
  <si>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</si>
  <si>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</si>
  <si>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</si>
  <si>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</si>
  <si>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</si>
  <si>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</si>
  <si>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</si>
  <si>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</si>
  <si>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</si>
  <si>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</si>
  <si>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</si>
  <si>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</si>
  <si>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</si>
  <si>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</si>
  <si>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</si>
  <si>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</si>
  <si>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</si>
  <si>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</si>
  <si>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</si>
  <si>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</si>
  <si>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</si>
  <si>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</si>
  <si>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</si>
  <si>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</si>
  <si>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</si>
  <si>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</si>
  <si>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</si>
  <si>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</si>
  <si>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</si>
  <si>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</si>
  <si>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</si>
  <si>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</si>
  <si>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</si>
  <si>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</si>
  <si>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</si>
  <si>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</si>
  <si>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</si>
  <si>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</si>
  <si>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</si>
  <si>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</si>
  <si>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</si>
  <si>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</si>
  <si>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</si>
  <si>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</si>
  <si>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</si>
  <si>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</si>
  <si>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</si>
  <si>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</si>
  <si>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</si>
  <si>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</si>
  <si>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</si>
  <si>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</si>
  <si>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</si>
  <si>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</si>
  <si>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</si>
  <si>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</si>
  <si>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</si>
  <si>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</si>
  <si>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</si>
  <si>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</si>
  <si>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</si>
  <si>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</si>
  <si>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</si>
  <si>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</si>
  <si>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</si>
  <si>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</si>
  <si>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</si>
  <si>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</si>
  <si>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</si>
  <si>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</si>
  <si>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</si>
  <si>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</si>
  <si>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</si>
  <si>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</si>
  <si>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</si>
  <si>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</si>
  <si>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</si>
  <si>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</si>
  <si>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</si>
  <si>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</si>
  <si>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</si>
  <si>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</si>
  <si>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</si>
  <si>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</si>
  <si>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</si>
  <si>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</si>
  <si>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</si>
  <si>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</si>
  <si>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</si>
  <si>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</si>
  <si>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</si>
  <si>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</si>
  <si>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</si>
  <si>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</si>
  <si>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</si>
  <si>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</si>
  <si>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</si>
  <si>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</si>
  <si>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</si>
  <si>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</si>
  <si>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</si>
  <si>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</si>
  <si>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</si>
  <si>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</si>
  <si>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</si>
  <si>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</si>
  <si>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</si>
  <si>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</si>
  <si>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</si>
  <si>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</si>
  <si>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</si>
  <si>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</si>
  <si>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</si>
  <si>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</si>
  <si>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</si>
  <si>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</si>
  <si>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</si>
  <si>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</si>
  <si>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</si>
  <si>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</si>
  <si>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</si>
  <si>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</si>
  <si>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</si>
  <si>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</si>
  <si>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</si>
  <si>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</si>
  <si>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</si>
  <si>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</si>
  <si>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</si>
  <si>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</si>
  <si>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</si>
  <si>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</si>
  <si>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</si>
  <si>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</si>
  <si>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</si>
  <si>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</si>
  <si>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</si>
  <si>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</si>
  <si>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</si>
  <si>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</si>
  <si>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</si>
  <si>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</si>
  <si>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</si>
  <si>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</si>
  <si>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</si>
  <si>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</si>
  <si>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</si>
  <si>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</si>
  <si>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</si>
  <si>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</si>
  <si>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</si>
  <si>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</si>
  <si>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</si>
  <si>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</si>
  <si>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</si>
  <si>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</si>
  <si>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</si>
  <si>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</si>
  <si>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</si>
  <si>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</si>
  <si>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</si>
  <si>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</si>
  <si>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</si>
  <si>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</si>
  <si>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</si>
  <si>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</si>
  <si>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</si>
  <si>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</si>
  <si>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</si>
  <si>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</si>
  <si>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</si>
  <si>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</si>
  <si>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</si>
  <si>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</si>
  <si>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</si>
  <si>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</si>
  <si>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</si>
  <si>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</si>
  <si>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</si>
  <si>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</si>
  <si>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</si>
  <si>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</si>
  <si>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</si>
  <si>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</si>
  <si>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</si>
  <si>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</si>
  <si>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</si>
  <si>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</si>
  <si>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</si>
  <si>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</si>
  <si>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</si>
  <si>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</si>
  <si>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</si>
  <si>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</si>
  <si>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</si>
  <si>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</si>
  <si>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</si>
  <si>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</si>
  <si>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</si>
  <si>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</si>
  <si>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</si>
  <si>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</si>
  <si>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</si>
  <si>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</si>
  <si>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</si>
  <si>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</si>
  <si>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</si>
  <si>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</si>
  <si>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</si>
  <si>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</si>
  <si>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</si>
  <si>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</si>
  <si>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</si>
  <si>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</si>
  <si>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</si>
  <si>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</si>
  <si>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</si>
  <si>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</si>
  <si>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</si>
  <si>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</si>
  <si>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</si>
  <si>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</si>
  <si>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</si>
  <si>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</si>
  <si>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</si>
  <si>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</si>
  <si>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</si>
  <si>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</si>
  <si>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</si>
  <si>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</si>
  <si>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</si>
  <si>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</si>
  <si>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</si>
  <si>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</si>
  <si>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</si>
  <si>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</si>
  <si>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</si>
  <si>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</si>
  <si>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</si>
  <si>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</si>
  <si>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</si>
  <si>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</si>
  <si>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</si>
  <si>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</si>
  <si>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</si>
  <si>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</si>
  <si>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</si>
  <si>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</si>
  <si>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</si>
  <si>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</si>
  <si>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</si>
  <si>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</si>
  <si>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</si>
  <si>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</si>
  <si>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</si>
  <si>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</si>
  <si>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</si>
  <si>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</si>
  <si>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</si>
  <si>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</si>
  <si>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</si>
  <si>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</si>
  <si>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</si>
  <si>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</si>
  <si>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</si>
  <si>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</si>
  <si>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</si>
  <si>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</si>
  <si>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</si>
  <si>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</si>
  <si>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</si>
  <si>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</si>
  <si>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</si>
  <si>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</si>
  <si>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</si>
  <si>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</si>
  <si>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</si>
  <si>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</si>
  <si>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</si>
  <si>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</si>
  <si>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</si>
  <si>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</si>
  <si>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</si>
  <si>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</si>
  <si>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</si>
  <si>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</si>
  <si>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</si>
  <si>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</si>
  <si>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</si>
  <si>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</si>
  <si>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</si>
  <si>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</si>
  <si>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</si>
  <si>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</si>
  <si>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</si>
  <si>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</si>
  <si>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</si>
  <si>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</si>
  <si>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</si>
  <si>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</si>
  <si>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</si>
  <si>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</si>
  <si>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</si>
  <si>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</si>
  <si>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</si>
  <si>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</si>
  <si>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</si>
  <si>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</si>
  <si>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</si>
  <si>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</si>
  <si>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</si>
  <si>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</si>
  <si>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</si>
  <si>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</si>
  <si>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</si>
  <si>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</si>
  <si>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</si>
  <si>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</si>
  <si>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</si>
  <si>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</si>
  <si>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</si>
  <si>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</si>
  <si>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</si>
  <si>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</si>
  <si>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</si>
  <si>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</si>
  <si>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</si>
  <si>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</si>
  <si>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</si>
  <si>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</si>
  <si>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</si>
  <si>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</si>
  <si>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</si>
  <si>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</si>
  <si>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</si>
  <si>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</si>
  <si>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</si>
  <si>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</si>
  <si>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</si>
  <si>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</si>
  <si>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</si>
  <si>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</si>
  <si>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</si>
  <si>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</si>
  <si>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</si>
  <si>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</si>
  <si>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</si>
  <si>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</si>
  <si>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</si>
  <si>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</si>
  <si>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</si>
  <si>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</si>
  <si>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</si>
  <si>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</si>
  <si>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</si>
  <si>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</si>
  <si>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</si>
  <si>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</si>
  <si>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</si>
  <si>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</si>
  <si>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</si>
  <si>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</si>
  <si>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</si>
  <si>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</si>
  <si>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</si>
  <si>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</si>
  <si>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</si>
  <si>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</si>
  <si>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</si>
  <si>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</si>
  <si>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</si>
  <si>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</si>
  <si>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</si>
  <si>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</si>
  <si>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</si>
  <si>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</si>
  <si>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</si>
  <si>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</si>
  <si>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</si>
  <si>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</si>
  <si>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</si>
  <si>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</si>
  <si>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</si>
  <si>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</si>
  <si>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</si>
  <si>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</si>
  <si>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</si>
  <si>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</si>
  <si>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</si>
  <si>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</si>
  <si>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</si>
  <si>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</si>
  <si>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</si>
  <si>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</si>
  <si>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</si>
  <si>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</si>
  <si>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</si>
  <si>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</si>
  <si>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</si>
  <si>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</si>
  <si>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</si>
  <si>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</si>
  <si>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</si>
  <si>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</si>
  <si>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</si>
  <si>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</si>
  <si>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</si>
  <si>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</si>
  <si>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</si>
  <si>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</si>
  <si>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</si>
  <si>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</si>
  <si>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</si>
  <si>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</si>
  <si>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</si>
  <si>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</si>
  <si>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</si>
  <si>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</si>
  <si>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</si>
  <si>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</si>
  <si>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</si>
  <si>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</si>
  <si>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</si>
  <si>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</si>
  <si>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</si>
  <si>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</si>
  <si>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</si>
  <si>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</si>
  <si>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</si>
  <si>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</si>
  <si>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</si>
  <si>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</si>
  <si>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</si>
  <si>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</si>
  <si>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</si>
  <si>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</si>
  <si>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</si>
  <si>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</si>
  <si>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</si>
  <si>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</si>
  <si>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</si>
  <si>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</si>
  <si>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</si>
  <si>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</si>
  <si>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</si>
  <si>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</si>
  <si>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</si>
  <si>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</si>
  <si>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</si>
  <si>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</si>
  <si>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</si>
  <si>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</si>
  <si>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</si>
  <si>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</si>
  <si>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</si>
  <si>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</si>
  <si>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</si>
  <si>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</si>
  <si>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</si>
  <si>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</si>
  <si>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</si>
  <si>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</si>
  <si>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</si>
  <si>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</si>
  <si>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</si>
  <si>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</si>
  <si>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</si>
  <si>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</si>
  <si>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</si>
  <si>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</si>
  <si>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</si>
  <si>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</si>
  <si>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</si>
  <si>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</si>
  <si>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</si>
  <si>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</si>
  <si>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</si>
  <si>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</si>
  <si>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</si>
  <si>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</si>
  <si>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</si>
  <si>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</si>
  <si>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</si>
  <si>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</si>
  <si>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</si>
  <si>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</si>
  <si>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</si>
  <si>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</si>
  <si>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</si>
  <si>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</si>
  <si>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</si>
  <si>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</si>
  <si>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</si>
  <si>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</si>
  <si>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</si>
  <si>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</si>
  <si>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</si>
  <si>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</si>
  <si>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</si>
  <si>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</si>
  <si>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</si>
  <si>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</si>
  <si>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</si>
  <si>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</si>
  <si>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</si>
  <si>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</si>
  <si>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</si>
  <si>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</si>
  <si>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</si>
  <si>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</si>
  <si>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</si>
  <si>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</si>
  <si>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</si>
  <si>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</si>
  <si>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</si>
  <si>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</si>
  <si>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</si>
  <si>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</si>
  <si>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</si>
  <si>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</si>
  <si>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</si>
  <si>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</si>
  <si>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</si>
  <si>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</si>
  <si>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</si>
  <si>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</si>
  <si>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</si>
  <si>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</si>
  <si>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</si>
  <si>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</si>
  <si>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</si>
  <si>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</si>
  <si>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</si>
  <si>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</si>
  <si>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</si>
  <si>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</si>
  <si>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</si>
  <si>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</si>
  <si>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</si>
  <si>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</si>
  <si>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</si>
  <si>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</si>
  <si>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</si>
  <si>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</si>
  <si>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</si>
  <si>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</si>
  <si>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</si>
  <si>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</si>
  <si>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</si>
  <si>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</si>
  <si>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</si>
  <si>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</si>
  <si>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</si>
  <si>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</si>
  <si>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</si>
  <si>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</si>
  <si>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</si>
  <si>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</si>
  <si>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</si>
  <si>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</si>
  <si>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</si>
  <si>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</si>
  <si>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</si>
  <si>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</si>
  <si>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</si>
  <si>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</si>
  <si>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</si>
  <si>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</si>
  <si>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</si>
  <si>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</si>
  <si>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</si>
  <si>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</si>
  <si>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</si>
  <si>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</si>
  <si>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</si>
  <si>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</si>
  <si>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</si>
  <si>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</si>
  <si>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</si>
  <si>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</si>
  <si>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</si>
  <si>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</si>
  <si>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</si>
  <si>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</si>
  <si>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</si>
  <si>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</si>
  <si>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</si>
  <si>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</si>
  <si>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</si>
  <si>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</si>
  <si>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</si>
  <si>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</si>
  <si>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</si>
  <si>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</si>
  <si>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</si>
  <si>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</si>
  <si>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</si>
  <si>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</si>
  <si>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</si>
  <si>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</si>
  <si>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</si>
  <si>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</si>
  <si>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</si>
  <si>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</si>
  <si>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</si>
  <si>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</si>
  <si>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</si>
  <si>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</si>
  <si>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</si>
  <si>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</si>
  <si>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</si>
  <si>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</si>
  <si>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</si>
  <si>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</si>
  <si>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</si>
  <si>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</si>
  <si>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</si>
  <si>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</si>
  <si>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</si>
  <si>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</si>
  <si>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</si>
  <si>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</si>
  <si>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</si>
  <si>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</si>
  <si>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</si>
  <si>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</si>
  <si>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</si>
  <si>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</si>
  <si>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</si>
  <si>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</si>
  <si>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</si>
  <si>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</si>
  <si>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</si>
  <si>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</si>
  <si>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</si>
  <si>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</si>
  <si>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</si>
  <si>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</si>
  <si>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</si>
  <si>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</si>
  <si>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</si>
  <si>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</si>
  <si>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</si>
  <si>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</si>
  <si>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</si>
  <si>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</si>
  <si>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</si>
  <si>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</si>
  <si>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</si>
  <si>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</si>
  <si>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</si>
  <si>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</si>
  <si>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</si>
  <si>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</si>
  <si>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</si>
  <si>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</si>
  <si>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</si>
  <si>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</si>
  <si>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</si>
  <si>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</si>
  <si>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</si>
  <si>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</si>
  <si>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</si>
  <si>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</si>
  <si>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</si>
  <si>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</si>
  <si>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</si>
  <si>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</si>
  <si>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</si>
  <si>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</si>
  <si>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</si>
  <si>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</si>
  <si>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</si>
  <si>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</si>
  <si>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</si>
  <si>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</si>
  <si>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</si>
  <si>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</si>
  <si>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</si>
  <si>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</si>
  <si>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</si>
  <si>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</si>
  <si>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</si>
  <si>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</si>
  <si>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</si>
  <si>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</si>
  <si>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</si>
  <si>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</si>
  <si>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</si>
  <si>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</si>
  <si>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</si>
  <si>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</si>
  <si>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</si>
  <si>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</si>
  <si>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</si>
  <si>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</si>
  <si>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</si>
  <si>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</si>
  <si>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</si>
  <si>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</si>
  <si>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</si>
  <si>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</si>
  <si>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</si>
  <si>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</si>
  <si>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</si>
  <si>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</si>
  <si>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</si>
  <si>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</si>
  <si>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</si>
  <si>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</si>
  <si>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</si>
  <si>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</si>
  <si>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</si>
  <si>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</si>
  <si>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</si>
  <si>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</si>
  <si>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</si>
  <si>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</si>
  <si>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</si>
  <si>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</si>
  <si>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</si>
  <si>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</si>
  <si>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</si>
  <si>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</si>
  <si>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</si>
  <si>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</si>
  <si>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</si>
  <si>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</si>
  <si>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</si>
  <si>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</si>
  <si>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</si>
  <si>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</si>
  <si>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</si>
  <si>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</si>
  <si>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</si>
  <si>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</si>
  <si>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</si>
  <si>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</si>
  <si>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</si>
  <si>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</si>
  <si>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</si>
  <si>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</si>
  <si>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</si>
  <si>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</si>
  <si>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</si>
  <si>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</si>
  <si>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</si>
  <si>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</si>
  <si>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</si>
  <si>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</si>
  <si>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</si>
  <si>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</si>
  <si>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</si>
  <si>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</si>
  <si>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</si>
  <si>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</si>
  <si>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</si>
  <si>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</si>
  <si>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</si>
  <si>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</si>
  <si>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</si>
  <si>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</si>
  <si>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</si>
  <si>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</si>
  <si>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</si>
  <si>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</si>
  <si>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</si>
  <si>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</si>
  <si>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</si>
  <si>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</si>
  <si>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</si>
  <si>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</si>
  <si>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</si>
  <si>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</si>
  <si>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</si>
  <si>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</si>
  <si>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</si>
  <si>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</si>
  <si>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</si>
  <si>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</si>
  <si>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</si>
  <si>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</si>
  <si>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</si>
  <si>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</si>
  <si>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</si>
  <si>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</si>
  <si>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</si>
  <si>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</si>
  <si>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</si>
  <si>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</si>
  <si>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</si>
  <si>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</si>
  <si>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</si>
  <si>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</si>
  <si>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</si>
  <si>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</si>
  <si>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</si>
  <si>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</si>
  <si>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</si>
  <si>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</si>
  <si>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</si>
  <si>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</si>
  <si>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</si>
  <si>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</si>
  <si>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</si>
  <si>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</si>
  <si>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</si>
  <si>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</si>
  <si>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</si>
  <si>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</si>
  <si>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</si>
  <si>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</si>
  <si>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</si>
  <si>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</si>
  <si>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</si>
  <si>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</si>
  <si>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</si>
  <si>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</si>
  <si>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</si>
  <si>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</si>
  <si>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</si>
  <si>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</si>
  <si>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</si>
  <si>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</si>
  <si>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</si>
  <si>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</si>
  <si>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</si>
  <si>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</si>
  <si>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</si>
  <si>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</si>
  <si>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</si>
  <si>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</si>
  <si>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</si>
  <si>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</si>
  <si>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</si>
  <si>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</si>
  <si>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</si>
  <si>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</si>
  <si>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</si>
  <si>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</si>
  <si>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</si>
  <si>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</si>
  <si>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</si>
  <si>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</si>
  <si>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</si>
  <si>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</si>
  <si>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</si>
  <si>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</si>
  <si>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</si>
  <si>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</si>
  <si>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</si>
  <si>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</si>
  <si>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</si>
  <si>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</si>
  <si>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</si>
  <si>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</si>
  <si>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</si>
  <si>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</si>
  <si>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</si>
  <si>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</si>
  <si>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</si>
  <si>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</si>
  <si>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</si>
  <si>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</si>
  <si>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</si>
  <si>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</si>
  <si>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</si>
  <si>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</si>
  <si>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</si>
  <si>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</si>
  <si>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</si>
  <si>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</si>
  <si>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</si>
  <si>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</si>
  <si>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</si>
  <si>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</si>
  <si>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</si>
  <si>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</si>
  <si>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</si>
  <si>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</si>
  <si>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</si>
  <si>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</si>
  <si>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</si>
  <si>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</si>
  <si>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</si>
  <si>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</si>
  <si>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</si>
  <si>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</si>
  <si>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</si>
  <si>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</si>
  <si>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</si>
  <si>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</si>
  <si>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</si>
  <si>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</si>
  <si>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</si>
  <si>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</si>
  <si>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</si>
  <si>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</si>
  <si>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</si>
  <si>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</si>
  <si>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</si>
  <si>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</si>
  <si>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</si>
  <si>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</si>
  <si>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</si>
  <si>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</si>
  <si>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</si>
  <si>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</si>
  <si>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</si>
  <si>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</si>
  <si>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</si>
  <si>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</si>
  <si>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</si>
  <si>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</si>
  <si>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</si>
  <si>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</si>
  <si>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</si>
  <si>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</si>
  <si>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</si>
  <si>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</si>
  <si>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</si>
  <si>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</si>
  <si>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</si>
  <si>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</si>
  <si>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</si>
  <si>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</si>
  <si>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</si>
  <si>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</si>
  <si>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</si>
  <si>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</si>
  <si>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</si>
  <si>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</si>
  <si>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</si>
  <si>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</si>
  <si>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</si>
  <si>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</si>
  <si>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</si>
  <si>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</si>
  <si>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</si>
  <si>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</si>
  <si>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</si>
  <si>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</si>
  <si>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</si>
  <si>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</si>
  <si>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</si>
  <si>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</si>
  <si>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</si>
  <si>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</si>
  <si>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</si>
  <si>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</si>
  <si>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</si>
  <si>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</si>
  <si>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</si>
  <si>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</si>
  <si>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</si>
  <si>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</si>
  <si>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</si>
  <si>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</si>
  <si>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</si>
  <si>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</si>
  <si>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</si>
  <si>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</si>
  <si>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</si>
  <si>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</si>
  <si>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</si>
  <si>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</si>
  <si>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</si>
  <si>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</si>
  <si>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</si>
  <si>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</si>
  <si>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</si>
  <si>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</si>
  <si>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</si>
  <si>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</si>
  <si>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</si>
  <si>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</si>
  <si>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</si>
  <si>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</si>
  <si>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</si>
  <si>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</si>
  <si>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</si>
  <si>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</si>
  <si>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</si>
  <si>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</si>
  <si>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</si>
  <si>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</si>
  <si>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</si>
  <si>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</si>
  <si>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</si>
  <si>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</si>
  <si>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</si>
  <si>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</si>
  <si>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</si>
  <si>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</si>
  <si>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</si>
  <si>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</si>
  <si>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</si>
  <si>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</si>
  <si>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</si>
  <si>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</si>
  <si>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</si>
  <si>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</si>
  <si>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</si>
  <si>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</si>
  <si>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</si>
  <si>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</si>
  <si>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</si>
  <si>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</si>
  <si>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</si>
  <si>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</si>
  <si>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</si>
  <si>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</si>
  <si>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</si>
  <si>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</si>
  <si>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</si>
  <si>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</si>
  <si>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</si>
  <si>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</si>
  <si>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</si>
  <si>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</si>
  <si>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</si>
  <si>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</si>
  <si>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</si>
  <si>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</si>
  <si>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</si>
  <si>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</si>
  <si>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</si>
  <si>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</si>
  <si>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</si>
  <si>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</si>
  <si>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</si>
  <si>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</si>
  <si>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</si>
  <si>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</si>
  <si>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</si>
  <si>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</si>
  <si>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</si>
  <si>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</si>
  <si>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</si>
  <si>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</si>
  <si>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</si>
  <si>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</si>
  <si>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</si>
  <si>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</si>
  <si>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</si>
  <si>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</si>
  <si>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</si>
  <si>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</si>
  <si>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</si>
  <si>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</si>
  <si>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</si>
  <si>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</si>
  <si>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</si>
  <si>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</si>
  <si>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</si>
  <si>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</si>
  <si>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</si>
  <si>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</si>
  <si>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</si>
  <si>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</si>
  <si>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</si>
  <si>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</si>
  <si>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</si>
  <si>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</si>
  <si>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</si>
  <si>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</si>
  <si>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</si>
  <si>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</si>
  <si>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</si>
  <si>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</si>
  <si>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</si>
  <si>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</si>
  <si>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</si>
  <si>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</si>
  <si>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</si>
  <si>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</si>
  <si>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</si>
  <si>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</si>
  <si>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</si>
  <si>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</si>
  <si>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</si>
  <si>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</si>
  <si>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</si>
  <si>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</si>
  <si>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</si>
  <si>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</si>
  <si>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</si>
  <si>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</si>
  <si>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</si>
  <si>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</si>
  <si>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</si>
  <si>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</si>
  <si>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</si>
  <si>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</si>
  <si>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</si>
  <si>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</si>
  <si>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</si>
  <si>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</si>
  <si>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</si>
  <si>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</si>
  <si>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</si>
  <si>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</si>
  <si>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</si>
  <si>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</si>
  <si>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</si>
  <si>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</si>
  <si>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</si>
  <si>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</si>
  <si>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</si>
  <si>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</si>
  <si>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</si>
  <si>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</si>
  <si>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</si>
  <si>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</si>
  <si>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</si>
  <si>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</si>
  <si>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</si>
  <si>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</si>
  <si>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</si>
  <si>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</si>
  <si>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</si>
  <si>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</si>
  <si>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</si>
  <si>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</si>
  <si>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</si>
  <si>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</si>
  <si>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</si>
  <si>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</si>
  <si>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</si>
  <si>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</si>
  <si>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</si>
  <si>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</si>
  <si>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</si>
  <si>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</si>
  <si>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</si>
  <si>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</si>
  <si>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</si>
  <si>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</si>
  <si>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</si>
  <si>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</si>
  <si>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</si>
  <si>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</si>
  <si>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</si>
  <si>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</si>
  <si>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</si>
  <si>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</si>
  <si>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</si>
  <si>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</si>
  <si>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</si>
  <si>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</si>
  <si>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</si>
  <si>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</si>
  <si>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</si>
  <si>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</si>
  <si>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</si>
  <si>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</si>
  <si>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</si>
  <si>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</si>
  <si>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</si>
  <si>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</si>
  <si>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</si>
  <si>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</si>
  <si>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</si>
  <si>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</si>
  <si>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</si>
  <si>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</si>
  <si>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</si>
  <si>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</si>
  <si>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</si>
  <si>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</si>
  <si>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</si>
  <si>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</si>
  <si>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</si>
  <si>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</si>
  <si>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</si>
  <si>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</si>
  <si>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</si>
  <si>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</si>
  <si>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</si>
  <si>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</si>
  <si>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</si>
  <si>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</si>
  <si>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</si>
  <si>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</si>
  <si>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</si>
  <si>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</si>
  <si>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</si>
  <si>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</si>
  <si>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</si>
  <si>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</si>
  <si>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</si>
  <si>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</si>
  <si>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</si>
  <si>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</si>
  <si>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</si>
  <si>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</si>
  <si>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</si>
  <si>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</si>
  <si>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</si>
  <si>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</si>
  <si>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</si>
  <si>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</si>
  <si>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</si>
  <si>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</si>
  <si>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</si>
  <si>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</si>
  <si>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</si>
  <si>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</si>
  <si>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</si>
  <si>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</si>
  <si>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</si>
  <si>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</si>
  <si>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</si>
  <si>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</si>
  <si>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</si>
  <si>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</si>
  <si>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</si>
  <si>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</si>
  <si>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</si>
  <si>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</si>
  <si>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</si>
  <si>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</si>
  <si>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</si>
  <si>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</si>
  <si>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</si>
  <si>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</si>
  <si>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</si>
  <si>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</si>
  <si>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</si>
  <si>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</si>
  <si>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</si>
  <si>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</si>
  <si>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</si>
  <si>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</si>
  <si>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</si>
  <si>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</si>
  <si>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</si>
  <si>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</si>
  <si>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</si>
  <si>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</si>
  <si>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</si>
  <si>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</si>
  <si>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</si>
  <si>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</si>
  <si>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</si>
  <si>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</si>
  <si>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</si>
  <si>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</si>
  <si>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</si>
  <si>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</si>
  <si>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</si>
  <si>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</si>
  <si>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</si>
  <si>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</si>
  <si>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</si>
  <si>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</si>
  <si>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</si>
  <si>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</si>
  <si>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</si>
  <si>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</si>
  <si>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</si>
  <si>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</si>
  <si>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</si>
  <si>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</si>
  <si>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</si>
  <si>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</si>
  <si>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</si>
  <si>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</si>
  <si>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</si>
  <si>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</si>
  <si>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</si>
  <si>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</si>
  <si>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</si>
  <si>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</si>
  <si>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</si>
  <si>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</si>
  <si>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</si>
  <si>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</si>
  <si>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</si>
  <si>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</si>
  <si>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</si>
  <si>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</si>
  <si>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</si>
  <si>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</si>
  <si>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</si>
  <si>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</si>
  <si>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</si>
  <si>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</si>
  <si>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</si>
  <si>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</si>
  <si>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</si>
  <si>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</si>
  <si>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</si>
  <si>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</si>
  <si>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</si>
  <si>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</si>
  <si>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</si>
  <si>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</si>
  <si>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</si>
  <si>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</si>
  <si>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</si>
  <si>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</si>
  <si>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</si>
  <si>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</si>
  <si>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</si>
  <si>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</si>
  <si>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</si>
  <si>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</si>
  <si>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</si>
  <si>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</si>
  <si>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</si>
  <si>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</si>
  <si>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</si>
  <si>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</si>
  <si>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</si>
  <si>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</si>
  <si>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</si>
  <si>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</si>
  <si>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</si>
  <si>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</si>
  <si>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</si>
  <si>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</si>
  <si>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</si>
  <si>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</si>
  <si>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</si>
  <si>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</si>
  <si>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</si>
  <si>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</si>
  <si>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</si>
  <si>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</si>
  <si>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</si>
  <si>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</si>
  <si>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</si>
  <si>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</si>
  <si>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</si>
  <si>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</si>
  <si>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</si>
  <si>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</si>
  <si>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</si>
  <si>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</si>
  <si>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</si>
  <si>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</si>
  <si>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</si>
  <si>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</si>
  <si>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</si>
  <si>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</si>
  <si>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</si>
  <si>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</si>
  <si>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</si>
  <si>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</si>
  <si>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</si>
  <si>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</si>
  <si>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</si>
  <si>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</si>
  <si>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</si>
  <si>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</si>
  <si>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</si>
  <si>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</si>
  <si>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</si>
  <si>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</si>
  <si>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</si>
  <si>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</si>
  <si>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</si>
  <si>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</si>
  <si>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</si>
  <si>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</si>
  <si>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</si>
  <si>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</si>
  <si>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</si>
  <si>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</si>
  <si>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</si>
  <si>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</si>
  <si>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</si>
  <si>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</si>
  <si>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</si>
  <si>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</si>
  <si>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</si>
  <si>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</si>
  <si>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</si>
  <si>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</si>
  <si>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</si>
  <si>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</si>
  <si>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</si>
  <si>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</si>
  <si>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</si>
  <si>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</si>
  <si>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</si>
  <si>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</si>
  <si>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</si>
  <si>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</si>
  <si>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</si>
  <si>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</si>
  <si>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</si>
  <si>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</si>
  <si>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</si>
  <si>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</si>
  <si>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</si>
  <si>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</si>
  <si>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</si>
  <si>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</si>
  <si>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</si>
  <si>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</si>
  <si>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</si>
  <si>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</si>
  <si>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</si>
  <si>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</si>
  <si>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</si>
  <si>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</si>
  <si>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</si>
  <si>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</si>
  <si>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</si>
  <si>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</si>
  <si>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</si>
  <si>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</si>
  <si>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</si>
  <si>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</si>
  <si>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</si>
  <si>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</si>
  <si>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</si>
  <si>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</si>
  <si>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</si>
  <si>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</si>
  <si>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</si>
  <si>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</si>
  <si>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</si>
  <si>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</si>
  <si>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</si>
  <si>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</si>
  <si>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</si>
  <si>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</si>
  <si>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</si>
  <si>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</si>
  <si>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</si>
  <si>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</si>
  <si>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</si>
  <si>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</si>
  <si>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</si>
  <si>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</si>
  <si>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</si>
  <si>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</si>
  <si>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</si>
  <si>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</si>
  <si>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</si>
  <si>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</si>
  <si>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</si>
  <si>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</si>
  <si>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</si>
  <si>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</si>
  <si>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</si>
  <si>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</si>
  <si>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</si>
  <si>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</si>
  <si>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</si>
  <si>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</si>
  <si>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</si>
  <si>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</si>
  <si>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</si>
  <si>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</si>
  <si>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</si>
  <si>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</si>
  <si>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</si>
  <si>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</si>
  <si>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</si>
  <si>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</si>
  <si>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</si>
  <si>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</si>
  <si>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</si>
  <si>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</si>
  <si>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</si>
  <si>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</si>
  <si>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</si>
  <si>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</si>
  <si>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</si>
  <si>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</si>
  <si>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</si>
  <si>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</si>
  <si>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</si>
  <si>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</si>
  <si>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</si>
  <si>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</si>
  <si>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</si>
  <si>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</si>
  <si>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</si>
  <si>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</si>
  <si>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</si>
  <si>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</si>
  <si>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</si>
  <si>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</si>
  <si>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</si>
  <si>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</si>
  <si>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</si>
  <si>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</si>
  <si>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</si>
  <si>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</si>
  <si>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</si>
  <si>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</si>
  <si>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</si>
  <si>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</si>
  <si>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</si>
  <si>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</si>
  <si>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</si>
  <si>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</si>
  <si>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</si>
  <si>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</si>
  <si>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</si>
  <si>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</si>
  <si>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</si>
  <si>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</si>
  <si>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</si>
  <si>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</si>
  <si>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</si>
  <si>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</si>
  <si>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</si>
  <si>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</si>
  <si>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</si>
  <si>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</si>
  <si>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</si>
  <si>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</si>
  <si>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</si>
  <si>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</si>
  <si>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</si>
  <si>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</si>
  <si>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</si>
  <si>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</si>
  <si>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</si>
  <si>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</si>
  <si>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</si>
  <si>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</si>
  <si>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</si>
  <si>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</si>
  <si>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</si>
  <si>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</si>
  <si>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</si>
  <si>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</si>
  <si>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</si>
  <si>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</si>
  <si>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</si>
  <si>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</si>
  <si>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</si>
  <si>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</si>
  <si>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</si>
  <si>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</si>
  <si>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</si>
  <si>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</si>
  <si>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</si>
  <si>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</si>
  <si>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</si>
  <si>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</si>
  <si>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</si>
  <si>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</si>
  <si>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</si>
  <si>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</si>
  <si>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</si>
  <si>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</si>
  <si>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</si>
  <si>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</si>
  <si>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</si>
  <si>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</si>
  <si>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</si>
  <si>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</si>
  <si>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</si>
  <si>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</si>
  <si>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</si>
  <si>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</si>
  <si>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</si>
  <si>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</si>
  <si>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</si>
  <si>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</si>
  <si>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</si>
  <si>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</si>
  <si>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</si>
  <si>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</si>
  <si>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</si>
  <si>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</si>
  <si>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</si>
  <si>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</si>
  <si>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</si>
  <si>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</si>
  <si>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</si>
  <si>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</si>
  <si>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</si>
  <si>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</si>
  <si>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</si>
  <si>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</si>
  <si>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</si>
  <si>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</si>
  <si>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</si>
  <si>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</si>
  <si>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</si>
  <si>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</si>
  <si>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</si>
  <si>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</si>
  <si>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</si>
  <si>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</si>
  <si>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</si>
  <si>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</si>
  <si>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</si>
  <si>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</si>
  <si>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</si>
  <si>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</si>
  <si>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</si>
  <si>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</si>
  <si>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</si>
  <si>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</si>
  <si>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</si>
  <si>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</si>
  <si>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</si>
  <si>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</si>
  <si>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</si>
  <si>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</si>
  <si>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</si>
  <si>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</si>
  <si>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</si>
  <si>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</si>
  <si>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</si>
  <si>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</si>
  <si>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</si>
  <si>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</si>
  <si>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</si>
  <si>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</si>
  <si>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</si>
  <si>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</si>
  <si>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</si>
  <si>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</si>
  <si>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</si>
  <si>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</si>
  <si>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</si>
  <si>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</si>
  <si>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</si>
  <si>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</si>
  <si>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</si>
  <si>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</si>
  <si>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</si>
  <si>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</si>
  <si>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</si>
  <si>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</si>
  <si>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</si>
  <si>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</si>
  <si>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</si>
  <si>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</si>
  <si>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</si>
  <si>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</si>
  <si>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</si>
  <si>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</si>
  <si>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</si>
  <si>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</si>
  <si>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</si>
  <si>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</si>
  <si>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</si>
  <si>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</si>
  <si>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</si>
  <si>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</si>
  <si>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</si>
  <si>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</si>
  <si>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</si>
  <si>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</si>
  <si>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</si>
  <si>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</si>
  <si>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</si>
  <si>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</si>
  <si>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</si>
  <si>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</si>
  <si>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</si>
  <si>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</si>
  <si>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</si>
  <si>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</si>
  <si>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</si>
  <si>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</si>
  <si>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</si>
  <si>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</si>
  <si>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</si>
  <si>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</si>
  <si>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</si>
  <si>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</si>
  <si>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</si>
  <si>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</si>
  <si>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</si>
  <si>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</si>
  <si>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</si>
  <si>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</si>
  <si>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</si>
  <si>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</si>
  <si>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</si>
  <si>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</si>
  <si>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</si>
  <si>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</si>
  <si>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</si>
  <si>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</si>
  <si>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</si>
  <si>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</si>
  <si>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</si>
  <si>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</si>
  <si>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</si>
  <si>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</si>
  <si>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</si>
  <si>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</si>
  <si>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</si>
  <si>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</si>
  <si>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</si>
  <si>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</si>
  <si>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</si>
  <si>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</si>
  <si>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</si>
  <si>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</si>
  <si>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</si>
  <si>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</si>
  <si>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</si>
  <si>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</si>
  <si>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</si>
  <si>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</si>
  <si>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</si>
  <si>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</si>
  <si>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</si>
  <si>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</si>
  <si>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</si>
  <si>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</si>
  <si>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</si>
  <si>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</si>
  <si>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</si>
  <si>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</si>
  <si>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</si>
  <si>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</si>
  <si>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</si>
  <si>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</si>
  <si>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</si>
  <si>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</si>
  <si>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</si>
  <si>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</si>
  <si>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</si>
  <si>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</si>
  <si>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</si>
  <si>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</si>
  <si>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</si>
  <si>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</si>
  <si>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</si>
  <si>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</si>
  <si>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</si>
  <si>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</si>
  <si>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</si>
  <si>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</si>
  <si>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</si>
  <si>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</si>
  <si>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</si>
  <si>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</si>
  <si>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</si>
  <si>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</si>
  <si>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</si>
  <si>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</si>
  <si>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</si>
  <si>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</si>
  <si>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</si>
  <si>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</si>
  <si>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</si>
  <si>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</si>
  <si>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</si>
  <si>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</si>
  <si>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</si>
  <si>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</si>
  <si>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</si>
  <si>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</si>
  <si>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</si>
  <si>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</si>
  <si>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</si>
  <si>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</si>
  <si>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</si>
  <si>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</si>
  <si>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</si>
  <si>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</si>
  <si>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</si>
  <si>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</si>
  <si>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</si>
  <si>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</si>
  <si>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</si>
  <si>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</si>
  <si>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</si>
  <si>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</si>
  <si>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</si>
  <si>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</si>
  <si>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</si>
  <si>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</si>
  <si>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</si>
  <si>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</si>
  <si>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</si>
  <si>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</si>
  <si>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</si>
  <si>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</si>
  <si>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</si>
  <si>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</si>
  <si>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</si>
  <si>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</si>
  <si>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</si>
  <si>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</si>
  <si>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</si>
  <si>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</si>
  <si>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</si>
  <si>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</si>
  <si>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</si>
  <si>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</si>
  <si>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</si>
  <si>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</si>
  <si>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</si>
  <si>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</si>
  <si>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</si>
  <si>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</si>
  <si>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</si>
  <si>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</si>
  <si>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</si>
  <si>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</si>
  <si>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</si>
  <si>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</si>
  <si>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</si>
  <si>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</si>
  <si>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</si>
  <si>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</si>
  <si>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</si>
  <si>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</si>
  <si>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</si>
  <si>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</si>
  <si>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</si>
  <si>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</si>
  <si>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</si>
  <si>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</si>
  <si>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</si>
  <si>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</si>
  <si>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</si>
  <si>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</si>
  <si>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</si>
  <si>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</si>
  <si>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</si>
  <si>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</si>
  <si>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</si>
  <si>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</si>
  <si>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</si>
  <si>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</si>
  <si>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</si>
  <si>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</si>
  <si>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</si>
  <si>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</si>
  <si>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</si>
  <si>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</si>
  <si>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</si>
  <si>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</si>
  <si>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</si>
  <si>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</si>
  <si>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</si>
  <si>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</si>
  <si>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</si>
  <si>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</si>
  <si>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</si>
  <si>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</si>
  <si>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</si>
  <si>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</si>
  <si>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</si>
  <si>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</si>
  <si>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</si>
  <si>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</si>
  <si>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</si>
  <si>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</si>
  <si>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</si>
  <si>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</si>
  <si>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</si>
  <si>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</si>
  <si>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</si>
  <si>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</si>
  <si>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</si>
  <si>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</si>
  <si>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</si>
  <si>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</si>
  <si>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</si>
  <si>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</si>
  <si>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</si>
  <si>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</si>
  <si>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</si>
  <si>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</si>
  <si>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</si>
  <si>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</si>
  <si>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</si>
  <si>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</si>
  <si>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</si>
  <si>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</si>
  <si>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</si>
  <si>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</si>
  <si>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</si>
  <si>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</si>
  <si>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</si>
  <si>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</si>
  <si>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</si>
  <si>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</si>
  <si>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</si>
  <si>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</si>
  <si>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</si>
  <si>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</si>
  <si>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</si>
  <si>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</si>
  <si>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</si>
  <si>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</si>
  <si>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</si>
  <si>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</si>
  <si>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</si>
  <si>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</si>
  <si>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</si>
  <si>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</si>
  <si>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</si>
  <si>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</si>
  <si>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</si>
  <si>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</si>
  <si>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</si>
  <si>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</si>
  <si>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</si>
  <si>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</si>
  <si>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</si>
  <si>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</si>
  <si>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</si>
  <si>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</si>
  <si>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</si>
  <si>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</si>
  <si>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</si>
  <si>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</si>
  <si>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</si>
  <si>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</si>
  <si>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</si>
  <si>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</si>
  <si>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</si>
  <si>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</si>
  <si>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</si>
  <si>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</si>
  <si>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</si>
  <si>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</si>
  <si>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</si>
  <si>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</si>
  <si>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</si>
  <si>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</si>
  <si>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</si>
  <si>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</si>
  <si>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</si>
  <si>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</si>
  <si>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</si>
  <si>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</si>
  <si>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</si>
  <si>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</si>
  <si>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</si>
  <si>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</si>
  <si>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</si>
  <si>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</si>
  <si>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</si>
  <si>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</si>
  <si>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</si>
  <si>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</si>
  <si>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</si>
  <si>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</si>
  <si>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</si>
  <si>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</si>
  <si>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</si>
  <si>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</si>
  <si>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</si>
  <si>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</si>
  <si>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</si>
  <si>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</si>
  <si>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</si>
  <si>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</si>
  <si>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</si>
  <si>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</si>
  <si>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</si>
  <si>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</si>
  <si>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</si>
  <si>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</si>
  <si>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</si>
  <si>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</si>
  <si>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</si>
  <si>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</si>
  <si>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</si>
  <si>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</si>
  <si>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</si>
  <si>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</si>
  <si>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</si>
  <si>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</si>
  <si>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</si>
  <si>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</si>
  <si>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</si>
  <si>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</si>
  <si>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</si>
  <si>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</si>
  <si>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</si>
  <si>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</si>
  <si>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</si>
  <si>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</si>
  <si>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</si>
  <si>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</si>
  <si>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</si>
  <si>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</si>
  <si>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</si>
  <si>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</si>
  <si>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</si>
  <si>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</si>
  <si>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</si>
  <si>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</si>
  <si>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</si>
  <si>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</si>
  <si>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</si>
  <si>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</si>
  <si>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</si>
  <si>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</si>
  <si>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</si>
  <si>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</si>
  <si>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</si>
  <si>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</si>
  <si>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</si>
  <si>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</si>
  <si>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</si>
  <si>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</si>
  <si>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</si>
  <si>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</si>
  <si>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</si>
  <si>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</si>
  <si>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</si>
  <si>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</si>
  <si>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</si>
  <si>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</si>
  <si>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</si>
  <si>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</si>
  <si>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</si>
  <si>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</si>
  <si>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</si>
  <si>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</si>
  <si>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</si>
  <si>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</si>
  <si>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</si>
  <si>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</si>
  <si>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</si>
  <si>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</si>
  <si>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</si>
  <si>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</si>
  <si>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</si>
  <si>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</si>
  <si>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</si>
  <si>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</si>
  <si>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</si>
  <si>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</si>
  <si>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</si>
  <si>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</si>
  <si>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</si>
  <si>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</si>
  <si>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</si>
  <si>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</si>
  <si>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</si>
  <si>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</si>
  <si>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</si>
  <si>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</si>
  <si>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</si>
  <si>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</si>
  <si>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</si>
  <si>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</si>
  <si>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</si>
  <si>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</si>
  <si>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</si>
  <si>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</si>
  <si>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</si>
  <si>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</si>
  <si>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</si>
  <si>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</si>
  <si>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</si>
  <si>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</si>
  <si>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</si>
  <si>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</si>
  <si>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</si>
  <si>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</si>
  <si>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</si>
  <si>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</si>
  <si>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</si>
  <si>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</si>
  <si>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</si>
  <si>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</si>
  <si>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</si>
  <si>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</si>
  <si>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</si>
  <si>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</si>
  <si>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</si>
  <si>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</si>
  <si>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</si>
  <si>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</si>
  <si>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</si>
  <si>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</si>
  <si>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</si>
  <si>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</si>
  <si>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</si>
  <si>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</si>
  <si>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</si>
  <si>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</si>
  <si>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</si>
  <si>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</si>
  <si>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</si>
  <si>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</si>
  <si>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</si>
  <si>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</si>
  <si>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</si>
  <si>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</si>
  <si>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</si>
  <si>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</si>
  <si>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</si>
  <si>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</si>
  <si>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</si>
  <si>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</si>
  <si>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</si>
  <si>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</si>
  <si>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</si>
  <si>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</si>
  <si>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</si>
  <si>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</si>
  <si>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</si>
  <si>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</si>
  <si>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</si>
  <si>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</si>
  <si>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</si>
  <si>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</si>
  <si>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</si>
  <si>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</si>
  <si>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</si>
  <si>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</si>
  <si>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</si>
  <si>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</si>
  <si>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</si>
  <si>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</si>
  <si>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</si>
  <si>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</si>
  <si>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</si>
  <si>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</si>
  <si>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</si>
  <si>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</si>
  <si>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</si>
  <si>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</si>
  <si>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</si>
  <si>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</si>
  <si>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</si>
  <si>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</si>
  <si>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</si>
  <si>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</si>
  <si>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</si>
  <si>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</si>
  <si>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</si>
  <si>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</si>
  <si>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</si>
  <si>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</si>
  <si>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</si>
  <si>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</si>
  <si>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</si>
  <si>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</si>
  <si>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</si>
  <si>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</si>
  <si>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</si>
  <si>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</si>
  <si>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</si>
  <si>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</si>
  <si>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</si>
  <si>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</si>
  <si>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</si>
  <si>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</si>
  <si>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</si>
  <si>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</si>
  <si>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</si>
  <si>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</si>
  <si>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</si>
  <si>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</si>
  <si>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</si>
  <si>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</si>
  <si>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</si>
  <si>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</si>
  <si>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</si>
  <si>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</si>
  <si>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</si>
  <si>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</si>
  <si>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</si>
  <si>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</si>
  <si>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</si>
  <si>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</si>
  <si>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</si>
  <si>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</si>
  <si>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</si>
  <si>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</si>
  <si>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</si>
  <si>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</si>
  <si>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</si>
  <si>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</si>
  <si>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</si>
  <si>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</si>
  <si>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</si>
  <si>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</si>
  <si>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</si>
  <si>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</si>
  <si>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</si>
  <si>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</si>
  <si>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</si>
  <si>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</si>
  <si>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</si>
  <si>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</si>
  <si>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</si>
  <si>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</si>
  <si>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</si>
  <si>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</si>
  <si>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</si>
  <si>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</si>
  <si>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</si>
  <si>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</si>
  <si>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</si>
  <si>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</si>
  <si>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</si>
  <si>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</si>
  <si>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</si>
  <si>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</si>
  <si>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</si>
  <si>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</si>
  <si>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</si>
  <si>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</si>
  <si>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</si>
  <si>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</si>
  <si>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</si>
  <si>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</si>
  <si>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</si>
  <si>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</si>
  <si>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</si>
  <si>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</si>
  <si>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</si>
  <si>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</si>
  <si>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</si>
  <si>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</si>
  <si>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</si>
  <si>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</si>
  <si>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</si>
  <si>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</si>
  <si>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</si>
  <si>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</si>
  <si>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</si>
  <si>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</si>
  <si>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</si>
  <si>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</si>
  <si>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</si>
  <si>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</si>
  <si>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</si>
  <si>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</si>
  <si>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</si>
  <si>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</si>
  <si>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</si>
  <si>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</si>
  <si>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</si>
  <si>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</si>
  <si>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</si>
  <si>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</si>
  <si>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</si>
  <si>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</si>
  <si>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</si>
  <si>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</si>
  <si>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</si>
  <si>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</si>
  <si>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</si>
  <si>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</si>
  <si>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</si>
  <si>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</si>
  <si>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</si>
  <si>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</si>
  <si>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</si>
  <si>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</si>
  <si>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</si>
  <si>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</si>
  <si>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</si>
  <si>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</si>
  <si>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</si>
  <si>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</si>
  <si>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</si>
  <si>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</si>
  <si>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</si>
  <si>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</si>
  <si>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</si>
  <si>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</si>
  <si>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</si>
  <si>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</si>
  <si>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</si>
  <si>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</si>
  <si>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</si>
  <si>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</si>
  <si>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</si>
  <si>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</si>
  <si>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</si>
  <si>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</si>
  <si>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</si>
  <si>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</si>
  <si>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</si>
  <si>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</si>
  <si>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</si>
  <si>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</si>
  <si>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</si>
  <si>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</si>
  <si>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</si>
  <si>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</si>
  <si>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</si>
  <si>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</si>
  <si>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</si>
  <si>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</si>
  <si>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</si>
  <si>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</si>
  <si>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</si>
  <si>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</si>
  <si>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</si>
  <si>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</si>
  <si>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</si>
  <si>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</si>
  <si>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</si>
  <si>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</si>
  <si>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</si>
  <si>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</si>
  <si>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</si>
  <si>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</si>
  <si>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</si>
  <si>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</si>
  <si>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</si>
  <si>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</si>
  <si>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</si>
  <si>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</si>
  <si>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</si>
  <si>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</si>
  <si>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</si>
  <si>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</si>
  <si>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</si>
  <si>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</si>
  <si>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</si>
  <si>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</si>
  <si>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</si>
  <si>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</si>
  <si>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</si>
  <si>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</si>
  <si>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</si>
  <si>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</si>
  <si>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</si>
  <si>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</si>
  <si>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</si>
  <si>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</si>
  <si>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</si>
  <si>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</si>
  <si>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</si>
  <si>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</si>
  <si>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</si>
  <si>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</si>
  <si>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</si>
  <si>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</si>
  <si>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</si>
  <si>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</si>
  <si>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</si>
  <si>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</si>
  <si>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</si>
  <si>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</si>
  <si>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</si>
  <si>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</si>
  <si>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</si>
  <si>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</si>
  <si>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</si>
  <si>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</si>
  <si>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</si>
  <si>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</si>
  <si>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</si>
  <si>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</si>
  <si>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</si>
  <si>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</si>
  <si>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</si>
  <si>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</si>
  <si>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</si>
  <si>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</si>
  <si>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</si>
  <si>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</si>
  <si>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</si>
  <si>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</si>
  <si>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</si>
  <si>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</si>
  <si>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</si>
  <si>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</si>
  <si>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</si>
  <si>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</si>
  <si>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</si>
  <si>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</si>
  <si>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</si>
  <si>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</si>
  <si>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</si>
  <si>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</si>
  <si>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</si>
  <si>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</si>
  <si>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</si>
  <si>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</si>
  <si>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</si>
  <si>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</si>
  <si>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</si>
  <si>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</si>
  <si>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</si>
  <si>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</si>
  <si>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</si>
  <si>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</si>
  <si>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</si>
  <si>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</si>
  <si>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</si>
  <si>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</si>
  <si>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</si>
  <si>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</si>
  <si>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</si>
  <si>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</si>
  <si>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</si>
  <si>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</si>
  <si>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</si>
  <si>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</si>
  <si>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</si>
  <si>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</si>
  <si>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</si>
  <si>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</si>
  <si>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</si>
  <si>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</si>
  <si>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</si>
  <si>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</si>
  <si>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</si>
  <si>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</si>
  <si>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</si>
  <si>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</si>
  <si>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</si>
  <si>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</si>
  <si>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</si>
  <si>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</si>
  <si>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</si>
  <si>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</si>
  <si>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</si>
  <si>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</si>
  <si>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</si>
  <si>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</si>
  <si>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</si>
  <si>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</si>
  <si>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</si>
  <si>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</si>
  <si>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</si>
  <si>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</si>
  <si>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</si>
  <si>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</si>
  <si>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</si>
  <si>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</si>
  <si>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</si>
  <si>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</si>
  <si>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</si>
  <si>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</si>
  <si>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</si>
  <si>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</si>
  <si>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</si>
  <si>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</si>
  <si>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</si>
  <si>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</si>
  <si>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</si>
  <si>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</si>
  <si>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</si>
  <si>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</si>
  <si>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</si>
  <si>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</si>
  <si>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</si>
  <si>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</si>
  <si>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</si>
  <si>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</si>
  <si>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</si>
  <si>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</si>
  <si>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</si>
  <si>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</si>
  <si>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</si>
  <si>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</si>
  <si>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</si>
  <si>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</si>
  <si>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</si>
  <si>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</si>
  <si>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</si>
  <si>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</si>
  <si>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</si>
  <si>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</si>
  <si>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</si>
  <si>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</si>
  <si>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</si>
  <si>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</si>
  <si>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</si>
  <si>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</si>
  <si>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</si>
  <si>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</si>
  <si>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</si>
  <si>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</si>
  <si>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</si>
  <si>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</si>
  <si>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</si>
  <si>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</si>
  <si>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</si>
  <si>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</si>
  <si>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</si>
  <si>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</si>
  <si>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</si>
  <si>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</si>
  <si>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</si>
  <si>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</si>
  <si>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</si>
  <si>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</si>
  <si>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</si>
  <si>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</si>
  <si>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</si>
  <si>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</si>
  <si>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</si>
  <si>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</si>
  <si>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</si>
  <si>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</si>
  <si>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</si>
  <si>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</si>
  <si>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</si>
  <si>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</si>
  <si>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</si>
  <si>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</si>
  <si>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</si>
  <si>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</si>
  <si>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</si>
  <si>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</si>
  <si>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</si>
  <si>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</si>
  <si>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</si>
  <si>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</si>
  <si>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</si>
  <si>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</si>
  <si>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</si>
  <si>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</si>
  <si>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</si>
  <si>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</si>
  <si>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</si>
  <si>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</si>
  <si>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</si>
  <si>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</si>
  <si>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</si>
  <si>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</si>
  <si>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</si>
  <si>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</si>
  <si>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</si>
  <si>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</si>
  <si>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</si>
  <si>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</si>
  <si>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</si>
  <si>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</si>
  <si>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</si>
  <si>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</si>
  <si>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</si>
  <si>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</si>
  <si>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</si>
  <si>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</si>
  <si>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</si>
  <si>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</si>
  <si>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</si>
  <si>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</si>
  <si>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</si>
  <si>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</si>
  <si>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</si>
  <si>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</si>
  <si>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</si>
  <si>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</si>
  <si>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</si>
  <si>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</si>
  <si>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</si>
  <si>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</si>
  <si>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</si>
  <si>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</si>
  <si>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</si>
  <si>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</si>
  <si>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</si>
  <si>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</si>
  <si>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</si>
  <si>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</si>
  <si>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</si>
  <si>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</si>
  <si>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</si>
  <si>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</si>
  <si>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</si>
  <si>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</si>
  <si>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</si>
  <si>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</si>
  <si>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</si>
  <si>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</si>
  <si>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</si>
  <si>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</si>
  <si>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</si>
  <si>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</si>
  <si>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</si>
  <si>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</si>
  <si>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</si>
  <si>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</si>
  <si>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</si>
  <si>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</si>
  <si>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</si>
  <si>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</si>
  <si>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</si>
  <si>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</si>
  <si>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</si>
  <si>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</si>
  <si>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</si>
  <si>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</si>
  <si>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</si>
  <si>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</si>
  <si>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</si>
  <si>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</si>
  <si>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</si>
  <si>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</si>
  <si>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</si>
  <si>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</si>
  <si>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</si>
  <si>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</si>
  <si>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</si>
  <si>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</si>
  <si>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</si>
  <si>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</si>
  <si>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</si>
  <si>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</si>
  <si>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</si>
  <si>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</si>
  <si>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</si>
  <si>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</si>
  <si>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</si>
  <si>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</si>
  <si>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</si>
  <si>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</si>
  <si>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</si>
  <si>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</si>
  <si>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</si>
  <si>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</si>
  <si>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</si>
  <si>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</si>
  <si>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</si>
  <si>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</si>
  <si>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</si>
  <si>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</si>
  <si>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</si>
  <si>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</si>
  <si>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</si>
  <si>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</si>
  <si>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</si>
  <si>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</si>
  <si>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</si>
  <si>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</si>
  <si>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</si>
  <si>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</si>
  <si>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</si>
  <si>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</si>
  <si>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</si>
  <si>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</si>
  <si>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</si>
  <si>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</si>
  <si>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</si>
  <si>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</si>
  <si>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</si>
  <si>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</si>
  <si>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</si>
  <si>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</si>
  <si>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</si>
  <si>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</si>
  <si>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</si>
  <si>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</si>
  <si>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</si>
  <si>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</si>
  <si>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</si>
  <si>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</si>
  <si>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</si>
  <si>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</si>
  <si>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</si>
  <si>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</si>
  <si>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</si>
  <si>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</si>
  <si>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</si>
  <si>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</si>
  <si>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</si>
  <si>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</si>
  <si>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</si>
  <si>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</si>
  <si>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</si>
  <si>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</si>
  <si>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</si>
  <si>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</si>
  <si>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</si>
  <si>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</si>
  <si>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</si>
  <si>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</si>
  <si>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</si>
  <si>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</si>
  <si>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</si>
  <si>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</si>
  <si>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</si>
  <si>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</si>
  <si>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</si>
  <si>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</si>
  <si>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</si>
  <si>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</si>
  <si>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</si>
  <si>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</si>
  <si>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</si>
  <si>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</si>
  <si>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</si>
  <si>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</si>
  <si>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</si>
  <si>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</si>
  <si>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</si>
  <si>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</si>
  <si>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</si>
  <si>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</si>
  <si>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</si>
  <si>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</si>
  <si>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</si>
  <si>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</si>
  <si>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</si>
  <si>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</si>
  <si>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</si>
  <si>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</si>
  <si>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</si>
  <si>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</si>
  <si>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</si>
  <si>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</si>
  <si>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</si>
  <si>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</si>
  <si>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</si>
  <si>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</si>
  <si>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</si>
  <si>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</si>
  <si>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</si>
  <si>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</si>
  <si>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</si>
  <si>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</si>
  <si>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</si>
  <si>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</si>
  <si>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</si>
  <si>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</si>
  <si>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</si>
  <si>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</si>
  <si>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</si>
  <si>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</si>
  <si>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</si>
  <si>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</si>
  <si>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</si>
  <si>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</si>
  <si>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</si>
  <si>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</si>
  <si>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</si>
  <si>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</si>
  <si>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</si>
  <si>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</si>
  <si>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</si>
  <si>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</si>
  <si>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</si>
  <si>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</si>
  <si>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</si>
  <si>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</si>
  <si>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</si>
  <si>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</si>
  <si>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</si>
  <si>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</si>
  <si>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</si>
  <si>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</si>
  <si>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</si>
  <si>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</si>
  <si>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</si>
  <si>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</si>
  <si>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</si>
  <si>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</si>
  <si>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</si>
  <si>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</si>
  <si>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</si>
  <si>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</si>
  <si>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</si>
  <si>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</si>
  <si>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</si>
  <si>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</si>
  <si>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</si>
  <si>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</si>
  <si>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</si>
  <si>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</si>
  <si>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</si>
  <si>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</si>
  <si>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</si>
  <si>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</si>
  <si>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</si>
  <si>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</si>
  <si>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</si>
  <si>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</si>
  <si>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</si>
  <si>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</si>
  <si>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</si>
  <si>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</si>
  <si>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</si>
  <si>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</si>
  <si>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</si>
  <si>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</si>
  <si>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</si>
  <si>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</si>
  <si>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</si>
  <si>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</si>
  <si>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</si>
  <si>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</si>
  <si>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</si>
  <si>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</si>
  <si>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</si>
  <si>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</si>
  <si>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</si>
  <si>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</si>
  <si>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</si>
  <si>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</si>
  <si>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</si>
  <si>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</si>
  <si>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</si>
  <si>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</si>
  <si>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</si>
  <si>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</si>
  <si>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</si>
  <si>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</si>
  <si>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</si>
  <si>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</si>
  <si>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</si>
  <si>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</si>
  <si>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</si>
  <si>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</si>
  <si>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</si>
  <si>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</si>
  <si>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</si>
  <si>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</si>
  <si>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</si>
  <si>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</si>
  <si>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</si>
  <si>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</si>
  <si>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</si>
  <si>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</si>
  <si>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</si>
  <si>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</si>
  <si>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</si>
  <si>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</si>
  <si>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</si>
  <si>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</si>
  <si>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</si>
  <si>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</si>
  <si>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</si>
  <si>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</si>
  <si>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</si>
  <si>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</si>
  <si>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</si>
  <si>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</si>
  <si>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</si>
  <si>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</si>
  <si>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</si>
  <si>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</si>
  <si>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</si>
  <si>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</si>
  <si>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</si>
  <si>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</si>
  <si>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</si>
  <si>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</si>
  <si>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</si>
  <si>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</si>
  <si>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</si>
  <si>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</si>
  <si>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</si>
  <si>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</si>
  <si>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</si>
  <si>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</si>
  <si>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</si>
  <si>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</si>
  <si>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</si>
  <si>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</si>
  <si>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</si>
  <si>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</si>
  <si>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</si>
  <si>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</si>
  <si>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</si>
  <si>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</si>
  <si>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</si>
  <si>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</si>
  <si>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</si>
  <si>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</si>
  <si>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</si>
  <si>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</si>
  <si>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</si>
  <si>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</si>
  <si>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</si>
  <si>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</si>
  <si>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</si>
  <si>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</si>
  <si>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</si>
  <si>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</si>
  <si>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</si>
  <si>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</si>
  <si>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</si>
  <si>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</si>
  <si>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</si>
  <si>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</si>
  <si>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</si>
  <si>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</si>
  <si>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</si>
  <si>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</si>
  <si>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</si>
  <si>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</si>
  <si>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</si>
  <si>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</si>
  <si>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</si>
  <si>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</si>
  <si>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</si>
  <si>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</si>
  <si>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</si>
  <si>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</si>
  <si>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</si>
  <si>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</si>
  <si>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</si>
  <si>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</si>
  <si>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</si>
  <si>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</si>
  <si>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</si>
  <si>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</si>
  <si>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</si>
  <si>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</si>
  <si>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</si>
  <si>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</si>
  <si>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</si>
  <si>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</si>
  <si>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</si>
  <si>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</si>
  <si>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</si>
  <si>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</si>
  <si>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</si>
  <si>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</si>
  <si>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</si>
  <si>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</si>
  <si>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</si>
  <si>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</si>
  <si>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</si>
  <si>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</si>
  <si>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</si>
  <si>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</si>
  <si>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</si>
  <si>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</si>
  <si>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</si>
  <si>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</si>
  <si>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</si>
  <si>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</si>
  <si>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</si>
  <si>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</si>
  <si>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</si>
  <si>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</si>
  <si>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</si>
  <si>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</si>
  <si>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</si>
  <si>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</si>
  <si>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</si>
  <si>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</si>
  <si>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</si>
  <si>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</si>
  <si>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</si>
  <si>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</si>
  <si>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</si>
  <si>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</si>
  <si>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</si>
  <si>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</si>
  <si>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</si>
  <si>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</si>
  <si>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</si>
  <si>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</si>
  <si>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</si>
  <si>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</si>
  <si>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</si>
  <si>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</si>
  <si>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</si>
  <si>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</si>
  <si>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</si>
  <si>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</si>
  <si>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</si>
  <si>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</si>
  <si>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</si>
  <si>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</si>
  <si>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</si>
  <si>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</si>
  <si>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</si>
  <si>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</si>
  <si>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</si>
  <si>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</si>
  <si>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</si>
  <si>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</si>
  <si>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</si>
  <si>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</si>
  <si>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</si>
  <si>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</si>
  <si>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</si>
  <si>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</si>
  <si>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</si>
  <si>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</si>
  <si>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</si>
  <si>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</si>
  <si>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</si>
  <si>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</si>
  <si>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</si>
  <si>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</si>
  <si>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</si>
  <si>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</si>
  <si>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</si>
  <si>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</si>
  <si>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</si>
  <si>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</si>
  <si>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</si>
  <si>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</si>
  <si>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</si>
  <si>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</si>
  <si>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</si>
  <si>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</si>
  <si>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</si>
  <si>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</si>
  <si>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</si>
  <si>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</si>
  <si>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</si>
  <si>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</si>
  <si>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</si>
  <si>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</si>
  <si>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</si>
  <si>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</si>
  <si>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</si>
  <si>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</si>
  <si>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</si>
  <si>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</si>
  <si>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</si>
  <si>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</si>
  <si>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</si>
  <si>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</si>
  <si>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</si>
  <si>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</si>
  <si>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</si>
  <si>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</si>
  <si>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</si>
  <si>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</si>
  <si>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</si>
  <si>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</si>
  <si>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</si>
  <si>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</si>
  <si>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</si>
  <si>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</si>
  <si>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</si>
  <si>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</si>
  <si>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</si>
  <si>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</si>
  <si>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</si>
  <si>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</si>
  <si>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</si>
  <si>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</si>
  <si>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</si>
  <si>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</si>
  <si>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</si>
  <si>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</si>
  <si>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</si>
  <si>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</si>
  <si>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</si>
  <si>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</si>
  <si>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</si>
  <si>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</si>
  <si>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</si>
  <si>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</si>
  <si>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</si>
  <si>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</si>
  <si>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</si>
  <si>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</si>
  <si>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</si>
  <si>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</si>
  <si>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</si>
  <si>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</si>
  <si>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</si>
  <si>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</si>
  <si>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</si>
  <si>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</si>
  <si>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</si>
  <si>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</si>
  <si>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</si>
  <si>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</si>
  <si>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</si>
  <si>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</si>
  <si>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</si>
  <si>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</si>
  <si>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</si>
  <si>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</si>
  <si>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</si>
  <si>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</si>
  <si>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</si>
  <si>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</si>
  <si>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</si>
  <si>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</si>
  <si>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</si>
  <si>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</si>
  <si>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</si>
  <si>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</si>
  <si>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</si>
  <si>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</si>
  <si>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</si>
  <si>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</si>
  <si>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</si>
  <si>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</si>
  <si>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</si>
  <si>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</si>
  <si>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</si>
  <si>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</si>
  <si>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</si>
  <si>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</si>
  <si>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</si>
  <si>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</si>
  <si>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</si>
  <si>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</si>
  <si>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</si>
  <si>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</si>
  <si>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</si>
  <si>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</si>
  <si>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</si>
  <si>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</si>
  <si>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</si>
  <si>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</si>
  <si>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</si>
  <si>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</si>
  <si>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</si>
  <si>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</si>
  <si>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</si>
  <si>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</si>
  <si>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</si>
  <si>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</si>
  <si>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</si>
  <si>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</si>
  <si>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</si>
  <si>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</si>
  <si>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</si>
  <si>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</si>
  <si>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</si>
  <si>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</si>
  <si>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</si>
  <si>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</si>
  <si>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</si>
  <si>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</si>
  <si>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</si>
  <si>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</si>
  <si>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</si>
  <si>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</si>
  <si>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</si>
  <si>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</si>
  <si>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</si>
  <si>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</si>
  <si>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</si>
  <si>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</si>
  <si>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</si>
  <si>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</si>
  <si>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</si>
  <si>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</si>
  <si>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</si>
  <si>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</si>
  <si>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</si>
  <si>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</si>
  <si>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</si>
  <si>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</si>
  <si>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</si>
  <si>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</si>
  <si>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</si>
  <si>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</si>
  <si>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</si>
  <si>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</si>
  <si>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</si>
  <si>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</si>
  <si>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</si>
  <si>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</si>
  <si>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</si>
  <si>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</si>
  <si>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</si>
  <si>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</si>
  <si>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</si>
  <si>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</si>
  <si>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</si>
  <si>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</si>
  <si>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</si>
  <si>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</si>
  <si>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</si>
  <si>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</si>
  <si>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</si>
  <si>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</si>
  <si>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</si>
  <si>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</si>
  <si>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</si>
  <si>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</si>
  <si>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</si>
  <si>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</si>
  <si>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</si>
  <si>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</si>
  <si>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</si>
  <si>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</si>
  <si>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</si>
  <si>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</si>
  <si>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</si>
  <si>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</si>
  <si>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</si>
  <si>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</si>
  <si>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</si>
  <si>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</si>
  <si>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</si>
  <si>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</si>
  <si>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</si>
  <si>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</si>
  <si>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</si>
  <si>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</si>
  <si>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</si>
  <si>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</si>
  <si>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</si>
  <si>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</si>
  <si>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</si>
  <si>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</si>
  <si>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</si>
  <si>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</si>
  <si>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</si>
  <si>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</si>
  <si>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</si>
  <si>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</si>
  <si>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</si>
  <si>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</si>
  <si>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</si>
  <si>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</si>
  <si>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</si>
  <si>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</si>
  <si>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</si>
  <si>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</si>
  <si>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</si>
  <si>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</si>
  <si>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</si>
  <si>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</si>
  <si>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</si>
  <si>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</si>
  <si>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</si>
  <si>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</si>
  <si>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</si>
  <si>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</si>
  <si>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</si>
  <si>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</si>
  <si>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</si>
  <si>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</si>
  <si>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</si>
  <si>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</si>
  <si>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</si>
  <si>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</si>
  <si>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</si>
  <si>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</si>
  <si>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</si>
  <si>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</si>
  <si>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</si>
  <si>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</si>
  <si>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</si>
  <si>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</si>
  <si>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</si>
  <si>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</si>
  <si>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</si>
  <si>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</si>
  <si>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</si>
  <si>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</si>
  <si>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</si>
  <si>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</si>
  <si>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</si>
  <si>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</si>
  <si>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</si>
  <si>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</si>
  <si>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</si>
  <si>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</si>
  <si>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</si>
  <si>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</si>
  <si>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</si>
  <si>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</si>
  <si>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</si>
  <si>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</si>
  <si>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</si>
  <si>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</si>
  <si>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</si>
  <si>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</si>
  <si>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</si>
  <si>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</si>
  <si>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</si>
  <si>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</si>
  <si>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</si>
  <si>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</si>
  <si>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</si>
  <si>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</si>
  <si>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</si>
  <si>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</si>
  <si>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</si>
  <si>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</si>
  <si>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</si>
  <si>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</si>
  <si>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</si>
  <si>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</si>
  <si>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</si>
  <si>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</si>
  <si>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</si>
  <si>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</si>
  <si>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</si>
  <si>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</si>
  <si>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</si>
  <si>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</si>
  <si>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</si>
  <si>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</si>
  <si>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</si>
  <si>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</si>
  <si>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</si>
  <si>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</si>
  <si>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</si>
  <si>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</si>
  <si>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</si>
  <si>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</si>
  <si>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</si>
  <si>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</si>
  <si>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</si>
  <si>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</si>
  <si>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</si>
  <si>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</si>
  <si>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</si>
  <si>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</si>
  <si>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</si>
  <si>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</si>
  <si>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</si>
  <si>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</si>
  <si>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</si>
  <si>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</si>
  <si>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</si>
  <si>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</si>
  <si>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</si>
  <si>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</si>
  <si>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</si>
  <si>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</si>
  <si>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</si>
  <si>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</si>
  <si>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</si>
  <si>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</si>
  <si>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</si>
  <si>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</si>
  <si>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</si>
  <si>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</si>
  <si>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</si>
  <si>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</si>
  <si>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</si>
  <si>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</si>
  <si>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</si>
  <si>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</si>
  <si>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</si>
  <si>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</si>
  <si>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</si>
  <si>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</si>
  <si>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</si>
  <si>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</si>
  <si>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</si>
  <si>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</si>
  <si>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</si>
  <si>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</si>
  <si>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</si>
  <si>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</si>
  <si>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</si>
  <si>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</si>
  <si>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</si>
  <si>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</si>
  <si>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</si>
  <si>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</si>
  <si>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</si>
  <si>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</si>
  <si>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</si>
  <si>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</si>
  <si>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</si>
  <si>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</si>
  <si>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</si>
  <si>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</si>
  <si>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</si>
  <si>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</si>
  <si>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</si>
  <si>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</si>
  <si>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</si>
  <si>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</si>
  <si>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</si>
  <si>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</si>
  <si>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</si>
  <si>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</si>
  <si>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</si>
  <si>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</si>
  <si>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</si>
  <si>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</si>
  <si>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</si>
  <si>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</si>
  <si>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</si>
  <si>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</si>
  <si>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</si>
  <si>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</si>
  <si>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</si>
  <si>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</si>
  <si>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</si>
  <si>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</si>
  <si>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</si>
  <si>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</si>
  <si>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</si>
  <si>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</si>
  <si>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</si>
  <si>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</si>
  <si>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</si>
  <si>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</si>
  <si>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</si>
  <si>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</si>
  <si>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</si>
  <si>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</si>
  <si>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</si>
  <si>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</si>
  <si>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</si>
  <si>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</si>
  <si>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</si>
  <si>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</si>
  <si>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</si>
  <si>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</si>
  <si>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</si>
  <si>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</si>
  <si>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</si>
  <si>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</si>
  <si>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</si>
  <si>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</si>
  <si>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</si>
  <si>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</si>
  <si>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</si>
  <si>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</si>
  <si>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</si>
  <si>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</si>
  <si>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</si>
  <si>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</si>
  <si>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</si>
  <si>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</si>
  <si>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</si>
  <si>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</si>
  <si>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</si>
  <si>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</si>
  <si>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</si>
  <si>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</si>
  <si>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</si>
  <si>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</si>
  <si>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</si>
  <si>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</si>
  <si>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</si>
  <si>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</si>
  <si>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</si>
  <si>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</si>
  <si>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</si>
  <si>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</si>
  <si>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</si>
  <si>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</si>
  <si>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</si>
  <si>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</si>
  <si>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</si>
  <si>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</si>
  <si>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</si>
  <si>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</si>
  <si>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</si>
  <si>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</si>
  <si>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</si>
  <si>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</si>
  <si>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</si>
  <si>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</si>
  <si>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</si>
  <si>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</si>
  <si>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</si>
  <si>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</si>
  <si>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</si>
  <si>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</si>
  <si>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</si>
  <si>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</si>
  <si>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</si>
  <si>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</si>
  <si>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</si>
  <si>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</si>
  <si>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</si>
  <si>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</si>
  <si>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</si>
  <si>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</si>
  <si>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</si>
  <si>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</si>
  <si>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</si>
  <si>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</si>
  <si>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</si>
  <si>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</si>
  <si>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</si>
  <si>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</si>
  <si>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</si>
  <si>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</si>
  <si>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</si>
  <si>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</si>
  <si>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</si>
  <si>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</si>
  <si>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</si>
  <si>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</si>
  <si>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</si>
  <si>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</si>
  <si>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</si>
  <si>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</si>
  <si>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</si>
  <si>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</si>
  <si>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</si>
  <si>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</si>
  <si>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</si>
  <si>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</si>
  <si>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</si>
  <si>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</si>
  <si>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</si>
  <si>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</si>
  <si>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</si>
  <si>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</si>
  <si>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</si>
  <si>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</si>
  <si>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</si>
  <si>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</si>
  <si>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</si>
  <si>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</si>
  <si>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</si>
  <si>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</si>
  <si>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</si>
  <si>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</si>
  <si>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</si>
  <si>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</si>
  <si>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</si>
  <si>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</si>
  <si>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</si>
  <si>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</si>
  <si>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</si>
  <si>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</si>
  <si>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</si>
  <si>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</si>
  <si>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</si>
  <si>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</si>
  <si>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</si>
  <si>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</si>
  <si>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</si>
  <si>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</si>
  <si>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</si>
  <si>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</si>
  <si>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</si>
  <si>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</si>
  <si>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</si>
  <si>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</si>
  <si>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</si>
  <si>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</si>
  <si>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</si>
  <si>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</si>
  <si>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</si>
  <si>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</si>
  <si>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</si>
  <si>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</si>
  <si>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</si>
  <si>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</si>
  <si>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</si>
  <si>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</si>
  <si>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</si>
  <si>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</si>
  <si>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</si>
  <si>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</si>
  <si>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</si>
  <si>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</si>
  <si>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</si>
  <si>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</si>
  <si>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</si>
  <si>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</si>
  <si>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</si>
  <si>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</si>
  <si>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</si>
  <si>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</si>
  <si>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</si>
  <si>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</si>
  <si>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</si>
  <si>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</si>
  <si>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</si>
  <si>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</si>
  <si>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</si>
  <si>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</si>
  <si>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</si>
  <si>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</si>
  <si>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</si>
  <si>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</si>
  <si>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</si>
  <si>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</si>
  <si>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</si>
  <si>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</si>
  <si>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</si>
  <si>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</si>
  <si>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</si>
  <si>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</si>
  <si>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</si>
  <si>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</si>
  <si>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</si>
  <si>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</si>
  <si>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</si>
  <si>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</si>
  <si>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</si>
  <si>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</si>
  <si>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</si>
  <si>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</si>
  <si>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</si>
  <si>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</si>
  <si>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</si>
  <si>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</si>
  <si>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</si>
  <si>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</si>
  <si>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</si>
  <si>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</si>
  <si>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</si>
  <si>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</si>
  <si>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</si>
  <si>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</si>
  <si>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</si>
  <si>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</si>
  <si>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</si>
  <si>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</si>
  <si>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</si>
  <si>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</si>
  <si>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</si>
  <si>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</si>
  <si>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</si>
  <si>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</si>
  <si>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</si>
  <si>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</si>
  <si>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</si>
  <si>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</si>
  <si>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</si>
  <si>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</si>
  <si>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</si>
  <si>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</si>
  <si>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</si>
  <si>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</si>
  <si>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</si>
  <si>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</si>
  <si>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</si>
  <si>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</si>
  <si>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</si>
  <si>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</si>
  <si>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</si>
  <si>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</si>
  <si>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</si>
  <si>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</si>
  <si>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</si>
  <si>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</si>
  <si>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</si>
  <si>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</si>
  <si>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</si>
  <si>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</si>
  <si>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</si>
  <si>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</si>
  <si>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</si>
  <si>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</si>
  <si>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</si>
  <si>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</si>
  <si>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</si>
  <si>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</si>
  <si>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</si>
  <si>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</si>
  <si>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</si>
  <si>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</si>
  <si>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</si>
  <si>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</si>
  <si>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</si>
  <si>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</si>
  <si>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</si>
  <si>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</si>
  <si>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</si>
  <si>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</si>
  <si>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</si>
  <si>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</si>
  <si>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</si>
  <si>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</si>
  <si>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</si>
  <si>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</si>
  <si>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</si>
  <si>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</si>
  <si>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</si>
  <si>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</si>
  <si>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</si>
  <si>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</si>
  <si>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</si>
  <si>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</si>
  <si>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</si>
  <si>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</si>
  <si>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</si>
  <si>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</si>
  <si>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</si>
  <si>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</si>
  <si>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</si>
  <si>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</si>
  <si>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</si>
  <si>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</si>
  <si>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</si>
  <si>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</si>
  <si>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</si>
  <si>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</si>
  <si>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</si>
  <si>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</si>
  <si>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</si>
  <si>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</si>
  <si>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</si>
  <si>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</si>
  <si>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</si>
  <si>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</si>
  <si>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</si>
  <si>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</si>
  <si>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</si>
  <si>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</si>
  <si>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</si>
  <si>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</si>
  <si>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</si>
  <si>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</si>
  <si>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</si>
  <si>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</si>
  <si>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</si>
  <si>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</si>
  <si>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</si>
  <si>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</si>
  <si>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</si>
  <si>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</si>
  <si>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</si>
  <si>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</si>
  <si>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</si>
  <si>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</si>
  <si>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</si>
  <si>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</si>
  <si>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</si>
  <si>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</si>
  <si>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</si>
  <si>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</si>
  <si>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</si>
  <si>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</si>
  <si>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</si>
  <si>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</si>
  <si>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</si>
  <si>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</si>
  <si>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</si>
  <si>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</si>
  <si>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</si>
  <si>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</si>
  <si>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</si>
  <si>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</si>
  <si>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</si>
  <si>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</si>
  <si>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</si>
  <si>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</si>
  <si>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</si>
  <si>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</si>
  <si>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</si>
  <si>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</si>
  <si>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</si>
  <si>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</si>
  <si>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</si>
  <si>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</si>
  <si>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</si>
  <si>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</si>
  <si>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</si>
  <si>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</si>
  <si>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</si>
  <si>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</si>
  <si>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</si>
  <si>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</si>
  <si>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</si>
  <si>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</si>
  <si>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</si>
  <si>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</si>
  <si>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</si>
  <si>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</si>
  <si>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</si>
  <si>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</si>
  <si>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</si>
  <si>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</si>
  <si>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</si>
  <si>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</si>
  <si>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</si>
  <si>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</si>
  <si>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</si>
  <si>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</si>
  <si>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</si>
  <si>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</si>
  <si>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</si>
  <si>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</si>
  <si>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</si>
  <si>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</si>
  <si>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</si>
  <si>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</si>
  <si>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</si>
  <si>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</si>
  <si>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</si>
  <si>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</si>
  <si>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</si>
  <si>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</si>
  <si>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</si>
  <si>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</si>
  <si>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</si>
  <si>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</si>
  <si>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</si>
  <si>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</si>
  <si>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</si>
  <si>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</si>
  <si>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</si>
  <si>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</si>
  <si>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</si>
  <si>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</si>
  <si>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</si>
  <si>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</si>
  <si>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</si>
  <si>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</si>
  <si>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</si>
  <si>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</si>
  <si>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</si>
  <si>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</si>
  <si>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</si>
  <si>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</si>
  <si>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</si>
  <si>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</si>
  <si>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</si>
  <si>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</si>
  <si>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</si>
  <si>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</si>
  <si>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</si>
  <si>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</si>
  <si>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</si>
  <si>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</si>
  <si>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</si>
  <si>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</si>
  <si>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</si>
  <si>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</si>
  <si>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</si>
  <si>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</si>
  <si>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</si>
  <si>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</si>
  <si>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</si>
  <si>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</si>
  <si>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</si>
  <si>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</si>
  <si>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</si>
  <si>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</si>
  <si>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</si>
  <si>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</si>
  <si>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</si>
  <si>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</si>
  <si>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</si>
  <si>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</si>
  <si>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</si>
  <si>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</si>
  <si>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</si>
  <si>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</si>
  <si>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</si>
  <si>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</si>
  <si>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</si>
  <si>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</si>
  <si>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</si>
  <si>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</si>
  <si>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</si>
  <si>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</si>
  <si>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</si>
  <si>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</si>
  <si>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</si>
  <si>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</si>
  <si>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</si>
  <si>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</si>
  <si>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</si>
  <si>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</si>
  <si>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</si>
  <si>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</si>
  <si>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</si>
  <si>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</si>
  <si>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</si>
  <si>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</si>
  <si>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</si>
  <si>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</si>
  <si>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</si>
  <si>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</si>
  <si>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</si>
  <si>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</si>
  <si>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</si>
  <si>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</si>
  <si>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</si>
  <si>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</si>
  <si>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</si>
  <si>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</si>
  <si>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</si>
  <si>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</si>
  <si>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</si>
  <si>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</si>
  <si>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</si>
  <si>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</si>
  <si>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</si>
  <si>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</si>
  <si>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</si>
  <si>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</si>
  <si>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</si>
  <si>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</si>
  <si>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</si>
  <si>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</si>
  <si>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</si>
  <si>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</si>
  <si>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</si>
  <si>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</si>
  <si>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</si>
  <si>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</si>
  <si>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</si>
  <si>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</si>
  <si>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</si>
  <si>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</si>
  <si>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</si>
  <si>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</si>
  <si>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</si>
  <si>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</si>
  <si>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</si>
  <si>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</si>
  <si>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</si>
  <si>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</si>
  <si>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</si>
  <si>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</si>
  <si>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</si>
  <si>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</si>
  <si>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</si>
  <si>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</si>
  <si>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</si>
  <si>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</si>
  <si>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</si>
  <si>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</si>
  <si>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</si>
  <si>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</si>
  <si>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</si>
  <si>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</si>
  <si>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</si>
  <si>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</si>
  <si>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</si>
  <si>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</si>
  <si>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</si>
  <si>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</si>
  <si>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</si>
  <si>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</si>
  <si>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</si>
  <si>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</si>
  <si>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</si>
  <si>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</si>
  <si>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</si>
  <si>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</si>
  <si>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</si>
  <si>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</si>
  <si>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</si>
  <si>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</si>
  <si>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</si>
  <si>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</si>
  <si>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</si>
  <si>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</si>
  <si>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</si>
  <si>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</si>
  <si>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</si>
  <si>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</si>
  <si>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</si>
  <si>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</si>
  <si>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</si>
  <si>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</si>
  <si>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</si>
  <si>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</si>
  <si>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</si>
  <si>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</si>
  <si>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</si>
  <si>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</si>
  <si>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</si>
  <si>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</si>
  <si>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</si>
  <si>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</si>
  <si>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</si>
  <si>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</si>
  <si>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</si>
  <si>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</si>
  <si>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</si>
  <si>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</si>
  <si>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</si>
  <si>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</si>
  <si>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</si>
  <si>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</si>
  <si>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</si>
  <si>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</si>
  <si>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</si>
  <si>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</si>
  <si>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</si>
  <si>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</si>
  <si>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</si>
  <si>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</si>
  <si>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</si>
  <si>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</si>
  <si>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</si>
  <si>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</si>
  <si>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</si>
  <si>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</si>
  <si>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</si>
  <si>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</si>
  <si>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</si>
  <si>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</si>
  <si>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</si>
  <si>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</si>
  <si>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</si>
  <si>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</si>
  <si>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</si>
  <si>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</si>
  <si>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</si>
  <si>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</si>
  <si>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</si>
  <si>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</si>
  <si>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</si>
  <si>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</si>
  <si>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</si>
  <si>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</si>
  <si>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</si>
  <si>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</si>
  <si>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</si>
  <si>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</si>
  <si>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</si>
  <si>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</si>
  <si>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</si>
  <si>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</si>
  <si>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</si>
  <si>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</si>
  <si>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</si>
  <si>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</si>
  <si>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</si>
  <si>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</si>
  <si>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</si>
  <si>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</si>
  <si>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</si>
  <si>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</si>
  <si>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</si>
  <si>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</si>
  <si>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</si>
  <si>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</si>
  <si>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</si>
  <si>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</si>
  <si>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</si>
  <si>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</si>
  <si>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</si>
  <si>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</si>
  <si>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</si>
  <si>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</si>
  <si>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</si>
  <si>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</si>
  <si>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</si>
  <si>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</si>
  <si>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</si>
  <si>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</si>
  <si>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</si>
  <si>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</si>
  <si>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</si>
  <si>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</si>
  <si>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</si>
  <si>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</si>
  <si>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</si>
  <si>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</si>
  <si>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</si>
  <si>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</si>
  <si>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</si>
  <si>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</si>
  <si>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</si>
  <si>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</si>
  <si>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</si>
  <si>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</si>
  <si>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</si>
  <si>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</si>
  <si>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</si>
  <si>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</si>
  <si>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</si>
  <si>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</si>
  <si>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</si>
  <si>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</si>
  <si>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</si>
  <si>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</si>
  <si>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</si>
  <si>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</si>
  <si>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</si>
  <si>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</si>
  <si>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</si>
  <si>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</si>
  <si>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</si>
  <si>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</si>
  <si>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</si>
  <si>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</si>
  <si>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</si>
  <si>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</si>
  <si>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</si>
  <si>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</si>
  <si>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</si>
  <si>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</si>
  <si>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</si>
  <si>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</si>
  <si>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</si>
  <si>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</si>
  <si>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</si>
  <si>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</si>
  <si>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</si>
  <si>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</si>
  <si>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</si>
  <si>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</si>
  <si>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</si>
  <si>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</si>
  <si>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</si>
  <si>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</si>
  <si>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</si>
  <si>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</si>
  <si>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</si>
  <si>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</si>
  <si>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</si>
  <si>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</si>
  <si>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</si>
  <si>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</si>
  <si>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</si>
  <si>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</si>
  <si>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</si>
  <si>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</si>
  <si>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</si>
  <si>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</si>
  <si>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</si>
  <si>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</si>
  <si>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</si>
  <si>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</si>
  <si>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</si>
  <si>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</si>
  <si>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</si>
  <si>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</si>
  <si>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</si>
  <si>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</si>
  <si>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</si>
  <si>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</si>
  <si>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</si>
  <si>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</si>
  <si>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</si>
  <si>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</si>
  <si>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</si>
  <si>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</si>
  <si>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</si>
  <si>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</si>
  <si>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</si>
  <si>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</si>
  <si>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</si>
  <si>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</si>
  <si>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</si>
  <si>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</si>
  <si>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</si>
  <si>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</si>
  <si>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</si>
  <si>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</si>
  <si>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</si>
  <si>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</si>
  <si>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</si>
  <si>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</si>
  <si>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</si>
  <si>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</si>
  <si>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</si>
  <si>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</si>
  <si>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</si>
  <si>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</si>
  <si>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</si>
  <si>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</si>
  <si>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</si>
  <si>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</si>
  <si>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</si>
  <si>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</si>
  <si>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</si>
  <si>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</si>
  <si>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</si>
  <si>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</si>
  <si>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</si>
  <si>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</si>
  <si>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</si>
  <si>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</si>
  <si>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</si>
  <si>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</si>
  <si>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</si>
  <si>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</si>
  <si>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</si>
  <si>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</si>
  <si>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</si>
  <si>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</si>
  <si>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</si>
  <si>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</si>
  <si>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</si>
  <si>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</si>
  <si>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</si>
  <si>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</si>
  <si>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</si>
  <si>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</si>
  <si>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</si>
  <si>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</si>
  <si>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</si>
  <si>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</si>
  <si>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</si>
  <si>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</si>
  <si>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</si>
  <si>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</si>
  <si>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</si>
  <si>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</si>
  <si>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</si>
  <si>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</si>
  <si>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</si>
  <si>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</si>
  <si>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</si>
  <si>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</si>
  <si>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</si>
  <si>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</si>
  <si>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</si>
  <si>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</si>
  <si>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</si>
  <si>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</si>
  <si>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</si>
  <si>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</si>
  <si>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</si>
  <si>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</si>
  <si>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</si>
  <si>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</si>
  <si>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</si>
  <si>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</si>
  <si>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</si>
  <si>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</si>
  <si>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</si>
  <si>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</si>
  <si>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</si>
  <si>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</si>
  <si>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</si>
  <si>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</si>
  <si>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</si>
  <si>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</si>
  <si>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</si>
  <si>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</si>
  <si>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</si>
  <si>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</si>
  <si>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</si>
  <si>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</si>
  <si>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</si>
  <si>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</si>
  <si>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</si>
  <si>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</si>
  <si>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</si>
  <si>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</si>
  <si>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</si>
  <si>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</si>
  <si>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</si>
  <si>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</si>
  <si>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</si>
  <si>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</si>
  <si>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</si>
  <si>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</si>
  <si>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</si>
  <si>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</si>
  <si>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</si>
  <si>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</si>
  <si>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</si>
  <si>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</si>
  <si>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</si>
  <si>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</si>
  <si>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</si>
  <si>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</si>
  <si>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</si>
  <si>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</si>
  <si>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</si>
  <si>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</si>
  <si>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</si>
  <si>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</si>
  <si>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</si>
  <si>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</si>
  <si>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</si>
  <si>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</si>
  <si>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</si>
  <si>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</si>
  <si>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</si>
  <si>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</si>
  <si>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</si>
  <si>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</si>
  <si>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</si>
  <si>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</si>
  <si>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</si>
  <si>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</si>
  <si>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</si>
  <si>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</si>
  <si>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</si>
  <si>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</si>
  <si>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</si>
  <si>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</si>
  <si>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</si>
  <si>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</si>
  <si>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</si>
  <si>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</si>
  <si>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</si>
  <si>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</si>
  <si>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</si>
  <si>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</si>
  <si>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</si>
  <si>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</si>
  <si>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</si>
  <si>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</si>
  <si>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</si>
  <si>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</si>
  <si>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</si>
  <si>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</si>
  <si>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</si>
  <si>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</si>
  <si>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</si>
  <si>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</si>
  <si>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</si>
  <si>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</si>
  <si>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</si>
  <si>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</si>
  <si>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</si>
  <si>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</si>
  <si>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</si>
  <si>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</si>
  <si>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</si>
  <si>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</si>
  <si>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</si>
  <si>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</si>
  <si>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</si>
  <si>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</si>
  <si>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</si>
  <si>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</si>
  <si>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</si>
  <si>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</si>
  <si>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</si>
  <si>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</si>
  <si>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</si>
  <si>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</si>
  <si>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</si>
  <si>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</si>
  <si>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</si>
  <si>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</si>
  <si>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</si>
  <si>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</si>
  <si>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</si>
  <si>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</si>
  <si>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</si>
  <si>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</si>
  <si>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</si>
  <si>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</si>
  <si>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</si>
  <si>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</si>
  <si>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</si>
  <si>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</si>
  <si>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</si>
  <si>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</si>
  <si>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</si>
  <si>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</si>
  <si>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</si>
  <si>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</si>
  <si>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</si>
  <si>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</si>
  <si>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</si>
  <si>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</si>
  <si>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</si>
  <si>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</si>
  <si>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</si>
  <si>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</si>
  <si>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</si>
  <si>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</si>
  <si>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</si>
  <si>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</si>
  <si>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</si>
  <si>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</si>
  <si>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</si>
  <si>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</si>
  <si>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</si>
  <si>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</si>
  <si>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</si>
  <si>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</si>
  <si>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</si>
  <si>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</si>
  <si>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</si>
  <si>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</si>
  <si>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</si>
  <si>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</si>
  <si>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</si>
  <si>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</si>
  <si>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</si>
  <si>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</si>
  <si>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</si>
  <si>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</si>
  <si>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</si>
  <si>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</si>
  <si>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</si>
  <si>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</si>
  <si>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</si>
  <si>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</si>
  <si>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</si>
  <si>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</si>
  <si>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</si>
  <si>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</si>
  <si>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</si>
  <si>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</si>
  <si>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</si>
  <si>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</si>
  <si>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</si>
  <si>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</si>
  <si>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</si>
  <si>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</si>
  <si>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</si>
  <si>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</si>
  <si>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</si>
  <si>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</si>
  <si>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</si>
  <si>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</si>
  <si>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</si>
  <si>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</si>
  <si>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</si>
  <si>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</si>
  <si>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</si>
  <si>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</si>
  <si>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</si>
  <si>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</si>
  <si>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</si>
  <si>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</si>
  <si>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</si>
  <si>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</si>
  <si>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</si>
  <si>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</si>
  <si>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</si>
  <si>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</si>
  <si>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</si>
  <si>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</si>
  <si>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</si>
  <si>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</si>
  <si>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</si>
  <si>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</si>
  <si>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</si>
  <si>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</si>
  <si>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</si>
  <si>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</si>
  <si>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</si>
  <si>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</si>
  <si>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</si>
  <si>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</si>
  <si>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</si>
  <si>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</si>
  <si>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</si>
  <si>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</si>
  <si>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</si>
  <si>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</si>
  <si>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</si>
  <si>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</si>
  <si>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</si>
  <si>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</si>
  <si>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</si>
  <si>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</si>
  <si>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</si>
  <si>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</si>
  <si>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</si>
  <si>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</si>
  <si>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</si>
  <si>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</si>
  <si>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</si>
  <si>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</si>
  <si>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</si>
  <si>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</si>
  <si>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</si>
  <si>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</si>
  <si>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</si>
  <si>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</si>
  <si>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</si>
  <si>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</si>
  <si>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</si>
  <si>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</si>
  <si>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</si>
  <si>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</si>
  <si>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</si>
  <si>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</si>
  <si>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</si>
  <si>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</si>
  <si>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</si>
  <si>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</si>
  <si>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</si>
  <si>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</si>
  <si>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</si>
  <si>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</si>
  <si>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</si>
  <si>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</si>
  <si>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</si>
  <si>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</si>
  <si>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</si>
  <si>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</si>
  <si>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</si>
  <si>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</si>
  <si>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</si>
  <si>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</si>
  <si>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</si>
  <si>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</si>
  <si>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</si>
  <si>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</si>
  <si>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</si>
  <si>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</si>
  <si>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</si>
  <si>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</si>
  <si>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</si>
  <si>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</si>
  <si>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</si>
  <si>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</si>
  <si>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</si>
  <si>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</si>
  <si>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</si>
  <si>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</si>
  <si>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</si>
  <si>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</si>
  <si>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</si>
  <si>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</si>
  <si>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</si>
  <si>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</si>
  <si>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</si>
  <si>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</si>
  <si>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</si>
  <si>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</si>
  <si>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</si>
  <si>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</si>
  <si>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</si>
  <si>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</si>
  <si>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</si>
  <si>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</si>
  <si>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</si>
  <si>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</si>
  <si>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</si>
  <si>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</si>
  <si>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</si>
  <si>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</si>
  <si>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</si>
  <si>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</si>
  <si>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</si>
  <si>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</si>
  <si>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</si>
  <si>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</si>
  <si>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</si>
  <si>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</si>
  <si>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</si>
  <si>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</si>
  <si>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</si>
  <si>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</si>
  <si>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</si>
  <si>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</si>
  <si>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</si>
  <si>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</si>
  <si>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</si>
  <si>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</si>
  <si>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</si>
  <si>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</si>
  <si>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</si>
  <si>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</si>
  <si>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</si>
  <si>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</si>
  <si>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</si>
  <si>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</si>
  <si>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</si>
  <si>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</si>
  <si>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</si>
  <si>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</si>
  <si>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</si>
  <si>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</si>
  <si>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</si>
  <si>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</si>
  <si>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</si>
  <si>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</si>
  <si>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</si>
  <si>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</si>
  <si>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</si>
  <si>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</si>
  <si>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</si>
  <si>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</si>
  <si>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</si>
  <si>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</si>
  <si>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</si>
  <si>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</si>
  <si>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</si>
  <si>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</si>
  <si>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</si>
  <si>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</si>
  <si>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</si>
  <si>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</si>
  <si>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</si>
  <si>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</si>
  <si>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</si>
  <si>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</si>
  <si>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</si>
  <si>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</si>
  <si>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</si>
  <si>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</si>
  <si>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</si>
  <si>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</si>
  <si>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</si>
  <si>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</si>
  <si>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</si>
  <si>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</si>
  <si>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</si>
  <si>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</si>
  <si>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</si>
  <si>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</si>
  <si>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</si>
  <si>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</si>
  <si>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</si>
  <si>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</si>
  <si>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</si>
  <si>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</si>
  <si>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</si>
  <si>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</si>
  <si>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</si>
  <si>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</si>
  <si>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</si>
  <si>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</si>
  <si>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</si>
  <si>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</si>
  <si>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</si>
  <si>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</si>
  <si>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</si>
  <si>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</si>
  <si>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</si>
  <si>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</si>
  <si>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</si>
  <si>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</si>
  <si>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</si>
  <si>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</si>
  <si>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</si>
  <si>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</si>
  <si>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</si>
  <si>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</si>
  <si>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</si>
  <si>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</si>
  <si>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</si>
  <si>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</si>
  <si>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</si>
  <si>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</si>
  <si>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</si>
  <si>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</si>
  <si>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</si>
  <si>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</si>
  <si>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</si>
  <si>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</si>
  <si>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</si>
  <si>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</si>
  <si>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</si>
  <si>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</si>
  <si>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</si>
  <si>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</si>
  <si>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</si>
  <si>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</si>
  <si>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</si>
  <si>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</si>
  <si>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</si>
  <si>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</si>
  <si>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</si>
  <si>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</si>
  <si>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</si>
  <si>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</si>
  <si>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</si>
  <si>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</si>
  <si>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</si>
  <si>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</si>
  <si>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</si>
  <si>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</si>
  <si>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</si>
  <si>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</si>
  <si>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</si>
  <si>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</si>
  <si>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</si>
  <si>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</si>
  <si>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</si>
  <si>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</si>
  <si>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</si>
  <si>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</si>
  <si>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</si>
  <si>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</si>
  <si>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</si>
  <si>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</si>
  <si>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</si>
  <si>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</si>
  <si>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</si>
  <si>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</si>
  <si>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</si>
  <si>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</si>
  <si>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</si>
  <si>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</si>
  <si>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</si>
  <si>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</si>
  <si>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</si>
  <si>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</si>
  <si>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</si>
  <si>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</si>
  <si>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</si>
  <si>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</si>
  <si>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</si>
  <si>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</si>
  <si>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</si>
  <si>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</si>
  <si>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</si>
  <si>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</si>
  <si>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</si>
  <si>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</si>
  <si>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</si>
  <si>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</si>
  <si>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</si>
  <si>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</si>
  <si>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</si>
  <si>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</si>
  <si>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</si>
  <si>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</si>
  <si>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</si>
  <si>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</si>
  <si>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</si>
  <si>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</si>
  <si>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</si>
  <si>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</si>
  <si>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</si>
  <si>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</si>
  <si>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</si>
  <si>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</si>
  <si>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</si>
  <si>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</si>
  <si>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</si>
  <si>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</si>
  <si>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</si>
  <si>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</si>
  <si>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</si>
  <si>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</si>
  <si>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</si>
  <si>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</si>
  <si>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</si>
  <si>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</si>
  <si>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</si>
  <si>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</si>
  <si>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</si>
  <si>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</si>
  <si>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</si>
  <si>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</si>
  <si>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</si>
  <si>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</si>
  <si>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</si>
  <si>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</si>
  <si>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</si>
  <si>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</si>
  <si>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</si>
  <si>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</si>
  <si>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</si>
  <si>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</si>
  <si>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</si>
  <si>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</si>
  <si>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</si>
  <si>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</si>
  <si>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</si>
  <si>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</si>
  <si>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</si>
  <si>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</si>
  <si>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</si>
  <si>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</si>
  <si>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</si>
  <si>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</si>
  <si>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</si>
  <si>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</si>
  <si>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</si>
  <si>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</si>
  <si>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</si>
  <si>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</si>
  <si>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</si>
  <si>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</si>
  <si>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</si>
  <si>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</si>
  <si>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</si>
  <si>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</si>
  <si>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</si>
  <si>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</si>
  <si>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</si>
  <si>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</si>
  <si>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</si>
  <si>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</si>
  <si>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</si>
  <si>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</si>
  <si>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</si>
  <si>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</si>
  <si>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</si>
  <si>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</si>
  <si>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</si>
  <si>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</si>
  <si>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</si>
  <si>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</si>
  <si>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</si>
  <si>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</si>
  <si>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</si>
  <si>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</si>
  <si>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</si>
  <si>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</si>
  <si>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</si>
  <si>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</si>
  <si>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</si>
  <si>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</si>
  <si>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</si>
  <si>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</si>
  <si>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</si>
  <si>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</si>
  <si>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</si>
  <si>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</si>
  <si>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</si>
  <si>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</si>
  <si>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</si>
  <si>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</si>
  <si>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</si>
  <si>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</si>
  <si>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</si>
  <si>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</si>
  <si>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</si>
  <si>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</si>
  <si>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</si>
  <si>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</si>
  <si>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</si>
  <si>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</si>
  <si>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</si>
  <si>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</si>
  <si>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</si>
  <si>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</si>
  <si>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</si>
  <si>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</si>
  <si>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</si>
  <si>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</si>
  <si>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</si>
  <si>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</si>
  <si>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</si>
  <si>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</si>
  <si>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</si>
  <si>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</si>
  <si>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</si>
  <si>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</si>
  <si>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</si>
  <si>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</si>
  <si>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</si>
  <si>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</si>
  <si>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</si>
  <si>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</si>
  <si>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</si>
  <si>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</si>
  <si>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</si>
  <si>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</si>
  <si>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</si>
  <si>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</si>
  <si>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</si>
  <si>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</si>
  <si>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</si>
  <si>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</si>
  <si>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</si>
  <si>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</si>
  <si>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</si>
  <si>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</si>
  <si>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</si>
  <si>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</si>
  <si>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</si>
  <si>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</si>
  <si>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</si>
  <si>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</si>
  <si>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</si>
  <si>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</si>
  <si>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</si>
  <si>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</si>
  <si>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</si>
  <si>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</si>
  <si>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</si>
  <si>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</si>
  <si>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</si>
  <si>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</si>
  <si>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</si>
  <si>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</si>
  <si>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</si>
  <si>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</si>
  <si>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</si>
  <si>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</si>
  <si>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</si>
  <si>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</si>
  <si>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</si>
  <si>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</si>
  <si>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</si>
  <si>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</si>
  <si>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</si>
  <si>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</si>
  <si>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</si>
  <si>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</si>
  <si>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</si>
  <si>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</si>
  <si>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</si>
  <si>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</si>
  <si>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</si>
  <si>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</si>
  <si>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</si>
  <si>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</si>
  <si>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</si>
  <si>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</si>
  <si>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</si>
  <si>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</si>
  <si>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</si>
  <si>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</si>
  <si>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</si>
  <si>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</si>
  <si>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</si>
  <si>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</si>
  <si>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</si>
  <si>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</si>
  <si>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</si>
  <si>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</si>
  <si>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</si>
  <si>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</si>
  <si>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</si>
  <si>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</si>
  <si>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</si>
  <si>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</si>
  <si>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</si>
  <si>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</si>
  <si>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</si>
  <si>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</si>
  <si>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</si>
  <si>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</si>
  <si>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</si>
  <si>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</si>
  <si>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</si>
  <si>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</si>
  <si>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</si>
  <si>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</si>
  <si>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</si>
  <si>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</si>
  <si>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</si>
  <si>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</si>
  <si>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</si>
  <si>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</si>
  <si>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</si>
  <si>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</si>
  <si>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</si>
  <si>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</si>
  <si>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</si>
  <si>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</si>
  <si>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</si>
  <si>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</si>
  <si>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</si>
  <si>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</si>
  <si>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</si>
  <si>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</si>
  <si>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</si>
  <si>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</si>
  <si>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</si>
  <si>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</si>
  <si>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</si>
  <si>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</si>
  <si>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</si>
  <si>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</si>
  <si>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</si>
  <si>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</si>
  <si>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</si>
  <si>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</si>
  <si>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</si>
  <si>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</si>
  <si>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</si>
  <si>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</si>
  <si>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</si>
  <si>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</si>
  <si>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</si>
  <si>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</si>
  <si>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</si>
  <si>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</si>
  <si>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</si>
  <si>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</si>
  <si>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</si>
  <si>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</si>
  <si>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</si>
  <si>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</si>
  <si>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</si>
  <si>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</si>
  <si>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</si>
  <si>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</si>
  <si>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</si>
  <si>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</si>
  <si>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</si>
  <si>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</si>
  <si>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</si>
  <si>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</si>
  <si>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</si>
  <si>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</si>
  <si>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</si>
  <si>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</si>
  <si>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</si>
  <si>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</si>
  <si>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</si>
  <si>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</si>
  <si>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</si>
  <si>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</si>
  <si>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</si>
  <si>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</si>
  <si>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</si>
  <si>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</si>
  <si>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</si>
  <si>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</si>
  <si>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</si>
  <si>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</si>
  <si>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</si>
  <si>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</si>
  <si>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</si>
  <si>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</si>
  <si>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</si>
  <si>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</si>
  <si>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</si>
  <si>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</si>
  <si>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</si>
  <si>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</si>
  <si>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</si>
  <si>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</si>
  <si>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</si>
  <si>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</si>
  <si>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</si>
  <si>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</si>
  <si>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</si>
  <si>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</si>
  <si>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</si>
  <si>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</si>
  <si>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</si>
  <si>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</si>
  <si>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</si>
  <si>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</si>
  <si>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</si>
  <si>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</si>
  <si>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</si>
  <si>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</si>
  <si>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</si>
  <si>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</si>
  <si>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</si>
  <si>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</si>
  <si>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</si>
  <si>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</si>
  <si>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</si>
  <si>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</si>
  <si>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</si>
  <si>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</si>
  <si>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</si>
  <si>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</si>
  <si>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</si>
  <si>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</si>
  <si>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</si>
  <si>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</si>
  <si>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</si>
  <si>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</si>
  <si>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</si>
  <si>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</si>
  <si>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</si>
  <si>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</si>
  <si>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</si>
  <si>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</si>
  <si>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</si>
  <si>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</si>
  <si>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</si>
  <si>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</si>
  <si>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</si>
  <si>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</si>
  <si>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</si>
  <si>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</si>
  <si>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</si>
  <si>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</si>
  <si>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</si>
  <si>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</si>
  <si>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</si>
  <si>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</si>
  <si>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</si>
  <si>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</si>
  <si>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</si>
  <si>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</si>
  <si>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</si>
  <si>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</si>
  <si>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</si>
  <si>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</si>
  <si>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</si>
  <si>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</si>
  <si>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</si>
  <si>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</si>
  <si>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</si>
  <si>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</si>
  <si>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</si>
  <si>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</si>
  <si>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</si>
  <si>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</si>
  <si>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</si>
  <si>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</si>
  <si>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</si>
  <si>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</si>
  <si>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</si>
  <si>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</si>
  <si>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</si>
  <si>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</si>
  <si>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</si>
  <si>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</si>
  <si>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</si>
  <si>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</si>
  <si>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</si>
  <si>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</si>
  <si>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</si>
  <si>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</si>
  <si>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</si>
  <si>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</si>
  <si>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</si>
  <si>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</si>
  <si>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</si>
  <si>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</si>
  <si>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</si>
  <si>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</si>
  <si>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</si>
  <si>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</si>
  <si>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</si>
  <si>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</si>
  <si>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</si>
  <si>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</si>
  <si>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</si>
  <si>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</si>
  <si>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</si>
  <si>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</si>
  <si>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</si>
  <si>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</si>
  <si>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</si>
  <si>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</si>
  <si>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</si>
  <si>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</si>
  <si>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</si>
  <si>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</si>
  <si>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</si>
  <si>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</si>
  <si>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</si>
  <si>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</si>
  <si>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</si>
  <si>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</si>
  <si>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</si>
  <si>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</si>
  <si>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</si>
  <si>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</si>
  <si>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</si>
  <si>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</si>
  <si>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</si>
  <si>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</si>
  <si>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</si>
  <si>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</si>
  <si>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</si>
  <si>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</si>
  <si>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</si>
  <si>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</si>
  <si>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</si>
  <si>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</si>
  <si>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</si>
  <si>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</si>
  <si>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</si>
  <si>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</si>
  <si>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</si>
  <si>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</si>
  <si>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</si>
  <si>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</si>
  <si>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</si>
  <si>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</si>
  <si>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</si>
  <si>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</si>
  <si>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</si>
  <si>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</si>
  <si>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</si>
  <si>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</si>
  <si>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</si>
  <si>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</si>
  <si>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</si>
  <si>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</si>
  <si>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</si>
  <si>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</si>
  <si>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</si>
  <si>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</si>
  <si>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</si>
  <si>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</si>
  <si>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</si>
  <si>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</si>
  <si>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</si>
  <si>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</si>
  <si>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</si>
  <si>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</si>
  <si>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</si>
  <si>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</si>
  <si>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</si>
  <si>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</si>
  <si>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</si>
  <si>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</si>
  <si>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</si>
  <si>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</si>
  <si>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</si>
  <si>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</si>
  <si>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</si>
  <si>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</si>
  <si>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</si>
  <si>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</si>
  <si>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</si>
  <si>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</si>
  <si>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</si>
  <si>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</si>
  <si>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</si>
  <si>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</si>
  <si>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</si>
  <si>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</si>
  <si>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</si>
  <si>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</si>
  <si>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</si>
  <si>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</si>
  <si>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</si>
  <si>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</si>
  <si>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</si>
  <si>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</si>
  <si>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</si>
  <si>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</si>
  <si>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</si>
  <si>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</si>
  <si>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</si>
  <si>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</si>
  <si>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</si>
  <si>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</si>
  <si>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</si>
  <si>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</si>
  <si>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</si>
  <si>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</si>
  <si>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</si>
  <si>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</si>
  <si>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</si>
  <si>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</si>
  <si>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</si>
  <si>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</si>
  <si>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</si>
  <si>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</si>
  <si>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</si>
  <si>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</si>
  <si>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</si>
  <si>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</si>
  <si>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</si>
  <si>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</si>
  <si>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</si>
  <si>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</si>
  <si>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</si>
  <si>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</si>
  <si>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</si>
  <si>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</si>
  <si>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</si>
  <si>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</si>
  <si>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</si>
  <si>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</si>
  <si>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</si>
  <si>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</si>
  <si>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</si>
  <si>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</si>
  <si>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</si>
  <si>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</si>
  <si>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</si>
  <si>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</si>
  <si>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</si>
  <si>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</si>
  <si>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</si>
  <si>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</si>
  <si>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</si>
  <si>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</si>
  <si>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</si>
  <si>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</si>
  <si>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</si>
  <si>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</si>
  <si>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</si>
  <si>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</si>
  <si>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</si>
  <si>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</si>
  <si>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</si>
  <si>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</si>
  <si>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</si>
  <si>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</si>
  <si>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</si>
  <si>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</si>
  <si>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</si>
  <si>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</si>
  <si>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</si>
  <si>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</si>
  <si>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</si>
  <si>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</si>
  <si>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</si>
  <si>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</si>
  <si>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</si>
  <si>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</si>
  <si>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</si>
  <si>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</si>
  <si>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</si>
  <si>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</si>
  <si>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</si>
  <si>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</si>
  <si>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</si>
  <si>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</si>
  <si>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</si>
  <si>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</si>
  <si>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</si>
  <si>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</si>
  <si>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</si>
  <si>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</si>
  <si>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</si>
  <si>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</si>
  <si>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</si>
  <si>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</si>
  <si>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</si>
  <si>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</si>
  <si>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</si>
  <si>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</si>
  <si>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</si>
  <si>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</si>
  <si>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</si>
  <si>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</si>
  <si>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</si>
  <si>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</si>
  <si>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</si>
  <si>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</si>
  <si>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</si>
  <si>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</si>
  <si>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</si>
  <si>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</si>
  <si>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</si>
  <si>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</si>
  <si>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</si>
  <si>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</si>
  <si>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</si>
  <si>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</si>
  <si>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</si>
  <si>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</si>
  <si>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</si>
  <si>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</si>
  <si>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</si>
  <si>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</si>
  <si>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</si>
  <si>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</si>
  <si>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</si>
  <si>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</si>
  <si>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</si>
  <si>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</si>
  <si>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</si>
  <si>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</si>
  <si>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</si>
  <si>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</si>
  <si>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</si>
  <si>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</si>
  <si>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</si>
  <si>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</si>
  <si>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</si>
  <si>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</si>
  <si>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</si>
  <si>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</si>
  <si>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</si>
  <si>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</si>
  <si>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</si>
  <si>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</si>
  <si>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</si>
  <si>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</si>
  <si>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</si>
  <si>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</si>
  <si>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</si>
  <si>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</si>
  <si>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</si>
  <si>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</si>
  <si>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</si>
  <si>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</si>
  <si>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</si>
  <si>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</si>
  <si>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</si>
  <si>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</si>
  <si>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</si>
  <si>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</si>
  <si>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</si>
  <si>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</si>
  <si>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</si>
  <si>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</si>
  <si>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</si>
  <si>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</si>
  <si>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</si>
  <si>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</si>
  <si>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</si>
  <si>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</si>
  <si>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</si>
  <si>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</si>
  <si>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</si>
  <si>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</si>
  <si>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</si>
  <si>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</si>
  <si>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</si>
  <si>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</si>
  <si>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</si>
  <si>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</si>
  <si>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</si>
  <si>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</si>
  <si>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</si>
  <si>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</si>
  <si>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</si>
  <si>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</si>
  <si>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</si>
  <si>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</si>
  <si>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</si>
  <si>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</si>
  <si>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</si>
  <si>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</si>
  <si>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</si>
  <si>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</si>
  <si>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</si>
  <si>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</si>
  <si>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</si>
  <si>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</si>
  <si>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</si>
  <si>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</si>
  <si>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</si>
  <si>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</si>
  <si>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</si>
  <si>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</si>
  <si>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</si>
  <si>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</si>
  <si>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</si>
  <si>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</si>
  <si>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</si>
  <si>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</si>
  <si>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</si>
  <si>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</si>
  <si>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</si>
  <si>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</si>
  <si>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</si>
  <si>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</si>
  <si>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</si>
  <si>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</si>
  <si>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</si>
  <si>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</si>
  <si>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</si>
  <si>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</si>
  <si>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</si>
  <si>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</si>
  <si>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</si>
  <si>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</si>
  <si>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</si>
  <si>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</si>
  <si>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</si>
  <si>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</si>
  <si>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</si>
  <si>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</si>
  <si>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</si>
  <si>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</si>
  <si>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</si>
  <si>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</si>
  <si>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</si>
  <si>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</si>
  <si>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</si>
  <si>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</si>
  <si>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</si>
  <si>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</si>
  <si>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</si>
  <si>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</si>
  <si>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</si>
  <si>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</si>
  <si>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</si>
  <si>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</si>
  <si>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</si>
  <si>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</si>
  <si>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</si>
  <si>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</si>
  <si>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</si>
  <si>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</si>
  <si>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</si>
  <si>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</si>
  <si>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</si>
  <si>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</si>
  <si>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</si>
  <si>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</si>
  <si>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</si>
  <si>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</si>
  <si>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</si>
  <si>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</si>
  <si>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</si>
  <si>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</si>
  <si>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</si>
  <si>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</si>
  <si>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</si>
  <si>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</si>
  <si>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</si>
  <si>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</si>
  <si>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</si>
  <si>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</si>
  <si>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</si>
  <si>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</si>
  <si>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</si>
  <si>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</si>
  <si>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</si>
  <si>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</si>
  <si>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</si>
  <si>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</si>
  <si>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</si>
  <si>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</si>
  <si>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</si>
  <si>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</si>
  <si>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</si>
  <si>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</si>
  <si>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</si>
  <si>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</si>
  <si>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</si>
  <si>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</si>
  <si>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</si>
  <si>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</si>
  <si>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</si>
  <si>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</si>
  <si>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</si>
  <si>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</si>
  <si>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</si>
  <si>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</si>
  <si>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</si>
  <si>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</si>
  <si>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</si>
  <si>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</si>
  <si>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</si>
  <si>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</si>
  <si>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</si>
  <si>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</si>
  <si>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</si>
  <si>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</si>
  <si>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</si>
  <si>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</si>
  <si>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</si>
  <si>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</si>
  <si>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</si>
  <si>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</si>
  <si>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</si>
  <si>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</si>
  <si>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</si>
  <si>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</si>
  <si>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</si>
  <si>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</si>
  <si>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</si>
  <si>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</si>
  <si>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</si>
  <si>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</si>
  <si>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</si>
  <si>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</si>
  <si>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</si>
  <si>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</si>
  <si>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</si>
  <si>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</si>
  <si>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</si>
  <si>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</si>
  <si>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</si>
  <si>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</si>
  <si>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</si>
  <si>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</si>
  <si>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</si>
  <si>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</si>
  <si>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</si>
  <si>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</si>
  <si>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</si>
  <si>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</si>
  <si>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</si>
  <si>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</si>
  <si>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</si>
  <si>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</si>
  <si>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</si>
  <si>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</si>
  <si>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</si>
  <si>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</si>
  <si>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</si>
  <si>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</si>
  <si>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</si>
  <si>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</si>
  <si>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</si>
  <si>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</si>
  <si>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</si>
  <si>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</si>
  <si>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</si>
  <si>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</si>
  <si>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</si>
  <si>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</si>
  <si>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</si>
  <si>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</si>
  <si>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</si>
  <si>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</si>
  <si>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</si>
  <si>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</si>
  <si>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</si>
  <si>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</si>
  <si>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</si>
  <si>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</si>
  <si>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</si>
  <si>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</si>
  <si>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</si>
  <si>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</si>
  <si>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</si>
  <si>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</si>
  <si>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</si>
  <si>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</si>
  <si>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</si>
  <si>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</si>
  <si>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</si>
  <si>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</si>
  <si>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</si>
  <si>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</si>
  <si>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</si>
  <si>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</si>
  <si>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</si>
  <si>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</si>
  <si>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</si>
  <si>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</si>
  <si>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</si>
  <si>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</si>
  <si>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</si>
  <si>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</si>
  <si>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</si>
  <si>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</si>
  <si>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</si>
  <si>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</si>
  <si>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</si>
  <si>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</si>
  <si>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</si>
  <si>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</si>
  <si>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</si>
  <si>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</si>
  <si>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</si>
  <si>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</si>
  <si>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</si>
  <si>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</si>
  <si>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</si>
  <si>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</si>
  <si>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</si>
  <si>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</si>
  <si>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</si>
  <si>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</si>
  <si>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</si>
  <si>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</si>
  <si>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</si>
  <si>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</si>
  <si>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</si>
  <si>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</si>
  <si>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</si>
  <si>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</si>
  <si>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</si>
  <si>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</si>
  <si>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</si>
  <si>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</si>
  <si>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</si>
  <si>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</si>
  <si>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</si>
  <si>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</si>
  <si>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</si>
  <si>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</si>
  <si>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</si>
  <si>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</si>
  <si>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</si>
  <si>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</si>
  <si>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</si>
  <si>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</si>
  <si>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</si>
  <si>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</si>
  <si>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</si>
  <si>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</si>
  <si>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</si>
  <si>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</si>
  <si>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</si>
  <si>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</si>
  <si>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</si>
  <si>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</si>
  <si>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</si>
  <si>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</si>
  <si>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</si>
  <si>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</si>
  <si>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</si>
  <si>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</si>
  <si>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</si>
  <si>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</si>
  <si>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</si>
  <si>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</si>
  <si>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</si>
  <si>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</si>
  <si>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</si>
  <si>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</si>
  <si>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</si>
  <si>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</si>
  <si>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</si>
  <si>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</si>
  <si>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</si>
  <si>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</si>
  <si>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</si>
  <si>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</si>
  <si>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</si>
  <si>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</si>
  <si>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</si>
  <si>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</si>
  <si>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</si>
  <si>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</si>
  <si>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</si>
  <si>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</si>
  <si>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</si>
  <si>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</si>
  <si>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</si>
  <si>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</si>
  <si>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</si>
  <si>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</si>
  <si>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</si>
  <si>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</si>
  <si>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</si>
  <si>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</si>
  <si>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</si>
  <si>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</si>
  <si>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</si>
  <si>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</si>
  <si>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</si>
  <si>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</si>
  <si>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</si>
  <si>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</si>
  <si>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</si>
  <si>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</si>
  <si>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</si>
  <si>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</si>
  <si>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</si>
  <si>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</si>
  <si>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</si>
  <si>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</si>
  <si>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</si>
  <si>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</si>
  <si>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</si>
  <si>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</si>
  <si>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</si>
  <si>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</si>
  <si>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</si>
  <si>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</si>
  <si>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</si>
  <si>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</si>
  <si>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</si>
  <si>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</si>
  <si>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</si>
  <si>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</si>
  <si>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</si>
  <si>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</si>
  <si>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</si>
  <si>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</si>
  <si>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</si>
  <si>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</si>
  <si>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</si>
  <si>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</si>
  <si>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</si>
  <si>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</si>
  <si>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</si>
  <si>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</si>
  <si>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</si>
  <si>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</si>
  <si>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</si>
  <si>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</si>
  <si>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</si>
  <si>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</si>
  <si>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</si>
  <si>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</si>
  <si>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</si>
  <si>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</si>
  <si>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</si>
  <si>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</si>
  <si>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</si>
  <si>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</si>
  <si>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</si>
  <si>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</si>
  <si>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</si>
  <si>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</si>
  <si>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</si>
  <si>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</si>
  <si>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</si>
  <si>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</si>
  <si>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</si>
  <si>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</si>
  <si>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</si>
  <si>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</si>
  <si>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</si>
  <si>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</si>
  <si>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</si>
  <si>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</si>
  <si>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</si>
  <si>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</si>
  <si>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</si>
  <si>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</si>
  <si>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</si>
  <si>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</si>
  <si>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</si>
  <si>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</si>
  <si>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</si>
  <si>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</si>
  <si>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</si>
  <si>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</si>
  <si>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</si>
  <si>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</si>
  <si>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</si>
  <si>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</si>
  <si>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</si>
  <si>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</si>
  <si>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</si>
  <si>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</si>
  <si>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</si>
  <si>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</si>
  <si>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</si>
  <si>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</si>
  <si>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</si>
  <si>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</si>
  <si>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</si>
  <si>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</si>
  <si>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</si>
  <si>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</si>
  <si>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</si>
  <si>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</si>
  <si>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</si>
  <si>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</si>
  <si>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</si>
  <si>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</si>
  <si>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</si>
  <si>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</si>
  <si>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</si>
  <si>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</si>
  <si>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</si>
  <si>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</si>
  <si>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</si>
  <si>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</si>
  <si>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</si>
  <si>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</si>
  <si>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</si>
  <si>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</si>
  <si>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</si>
  <si>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</si>
  <si>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</si>
  <si>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</si>
  <si>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</si>
  <si>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</si>
  <si>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</si>
  <si>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</si>
  <si>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</si>
  <si>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</si>
  <si>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</si>
  <si>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</si>
  <si>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</si>
  <si>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</si>
  <si>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</si>
  <si>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</si>
  <si>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</si>
  <si>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</si>
  <si>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</si>
  <si>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</si>
  <si>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</si>
  <si>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</si>
  <si>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</si>
  <si>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</si>
  <si>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</si>
  <si>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</si>
  <si>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</si>
  <si>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</si>
  <si>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</si>
  <si>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</si>
  <si>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</si>
  <si>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</si>
  <si>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</si>
  <si>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</si>
  <si>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</si>
  <si>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</si>
  <si>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</si>
  <si>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</si>
  <si>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</si>
  <si>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</si>
  <si>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</si>
  <si>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</si>
  <si>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</si>
  <si>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</si>
  <si>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</si>
  <si>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</si>
  <si>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</si>
  <si>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</si>
  <si>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</si>
  <si>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</si>
  <si>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</si>
  <si>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</si>
  <si>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</si>
  <si>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</si>
  <si>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</si>
  <si>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</si>
  <si>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</si>
  <si>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</si>
  <si>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</si>
  <si>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</si>
  <si>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</si>
  <si>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</si>
  <si>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</si>
  <si>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</si>
  <si>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</si>
  <si>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</si>
  <si>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</si>
  <si>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</si>
  <si>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</si>
  <si>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</si>
  <si>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</si>
  <si>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</si>
  <si>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</si>
  <si>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</si>
  <si>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</si>
  <si>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</si>
  <si>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</si>
  <si>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</si>
  <si>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</si>
  <si>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</si>
  <si>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</si>
  <si>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</si>
  <si>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</si>
  <si>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</si>
  <si>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</si>
  <si>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</si>
  <si>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</si>
  <si>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</si>
  <si>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</si>
  <si>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</si>
  <si>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</si>
  <si>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</si>
  <si>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</si>
  <si>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</si>
  <si>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</si>
  <si>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</si>
  <si>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</si>
  <si>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</si>
  <si>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</si>
  <si>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</si>
  <si>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</si>
  <si>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</si>
  <si>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</si>
  <si>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</si>
  <si>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</si>
  <si>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</si>
  <si>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</si>
  <si>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</si>
  <si>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</si>
  <si>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</si>
  <si>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</si>
  <si>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</si>
  <si>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</si>
  <si>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</si>
  <si>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</si>
  <si>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</si>
  <si>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</si>
  <si>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</si>
  <si>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</si>
  <si>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</si>
  <si>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</si>
  <si>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</si>
  <si>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</si>
  <si>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</si>
  <si>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</si>
  <si>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</si>
  <si>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</si>
  <si>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</si>
  <si>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</si>
  <si>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</si>
  <si>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</si>
  <si>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</si>
  <si>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</si>
  <si>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</si>
  <si>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</si>
  <si>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</si>
  <si>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</si>
  <si>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</si>
  <si>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</si>
  <si>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</si>
  <si>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</si>
  <si>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</si>
  <si>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</si>
  <si>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</si>
  <si>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</si>
  <si>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</si>
  <si>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</si>
  <si>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</si>
  <si>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</si>
  <si>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</si>
  <si>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</si>
  <si>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</si>
  <si>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</si>
  <si>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</si>
  <si>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</si>
  <si>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</si>
  <si>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</si>
  <si>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</si>
  <si>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</si>
  <si>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</si>
  <si>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</si>
  <si>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</si>
  <si>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</si>
  <si>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</si>
  <si>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</si>
  <si>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</si>
  <si>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</si>
  <si>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</si>
  <si>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</si>
  <si>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</si>
  <si>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</si>
  <si>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</si>
  <si>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</si>
  <si>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</si>
  <si>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</si>
  <si>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</si>
  <si>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</si>
  <si>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</si>
  <si>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</si>
  <si>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</si>
  <si>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</si>
  <si>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</si>
  <si>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</si>
  <si>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</si>
  <si>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</si>
  <si>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</si>
  <si>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</si>
  <si>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</si>
  <si>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</si>
  <si>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</si>
  <si>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</si>
  <si>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</si>
  <si>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</si>
  <si>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</si>
  <si>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</si>
  <si>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</si>
  <si>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</si>
  <si>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</si>
  <si>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</si>
  <si>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</si>
  <si>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</si>
  <si>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</si>
  <si>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</si>
  <si>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</si>
  <si>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</si>
  <si>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</si>
  <si>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</si>
  <si>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</si>
  <si>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</si>
  <si>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</si>
  <si>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</si>
  <si>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</si>
  <si>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</si>
  <si>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</si>
  <si>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</si>
  <si>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</si>
  <si>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</si>
  <si>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</si>
  <si>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</si>
  <si>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</si>
  <si>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</si>
  <si>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</si>
  <si>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</si>
  <si>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</si>
  <si>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</si>
  <si>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</si>
  <si>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</si>
  <si>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</si>
  <si>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</si>
  <si>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</si>
  <si>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</si>
  <si>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</si>
  <si>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</si>
  <si>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</si>
  <si>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</si>
  <si>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</si>
  <si>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</si>
  <si>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</si>
  <si>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</si>
  <si>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</si>
  <si>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</si>
  <si>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</si>
  <si>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</si>
  <si>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</si>
  <si>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</si>
  <si>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</si>
  <si>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</si>
  <si>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</si>
  <si>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</si>
  <si>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</si>
  <si>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</si>
  <si>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</si>
  <si>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</si>
  <si>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</si>
  <si>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</si>
  <si>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</si>
  <si>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</si>
  <si>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</si>
  <si>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</si>
  <si>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</si>
  <si>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</si>
  <si>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</si>
  <si>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</si>
  <si>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</si>
  <si>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</si>
  <si>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</si>
  <si>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</si>
  <si>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</si>
  <si>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</si>
  <si>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</si>
  <si>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</si>
  <si>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</si>
  <si>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</si>
  <si>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</si>
  <si>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</si>
  <si>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</si>
  <si>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</si>
  <si>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</si>
  <si>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</si>
  <si>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</si>
  <si>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</si>
  <si>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</si>
  <si>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</si>
  <si>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</si>
  <si>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</si>
  <si>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</si>
  <si>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</si>
  <si>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</si>
  <si>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</si>
  <si>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</si>
  <si>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</si>
  <si>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</si>
  <si>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</si>
  <si>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</si>
  <si>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</si>
  <si>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</si>
  <si>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</si>
  <si>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</si>
  <si>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</si>
  <si>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</si>
  <si>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</si>
  <si>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</si>
  <si>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</si>
  <si>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</si>
  <si>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</si>
  <si>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</si>
  <si>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</si>
  <si>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</si>
  <si>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</si>
  <si>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</si>
  <si>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</si>
  <si>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</si>
  <si>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</si>
  <si>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</si>
  <si>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</si>
  <si>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</si>
  <si>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</si>
  <si>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</si>
  <si>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</si>
  <si>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</si>
  <si>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</si>
  <si>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</si>
  <si>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</si>
  <si>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</si>
  <si>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</si>
  <si>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</si>
  <si>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</si>
  <si>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</si>
  <si>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</si>
  <si>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</si>
  <si>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</si>
  <si>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</si>
  <si>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</si>
  <si>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</si>
  <si>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</si>
  <si>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</si>
  <si>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</si>
  <si>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</si>
  <si>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</si>
  <si>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</si>
  <si>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</si>
  <si>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</si>
  <si>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</si>
  <si>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</si>
  <si>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</si>
  <si>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</si>
  <si>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</si>
  <si>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</si>
  <si>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</si>
  <si>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</si>
  <si>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</si>
  <si>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</si>
  <si>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</si>
  <si>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</si>
  <si>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</si>
  <si>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</si>
  <si>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</si>
  <si>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</si>
  <si>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</si>
  <si>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</si>
  <si>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</si>
  <si>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</si>
  <si>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</si>
  <si>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</si>
  <si>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</si>
  <si>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</si>
  <si>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</si>
  <si>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</si>
  <si>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</si>
  <si>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</si>
  <si>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</si>
  <si>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</si>
  <si>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</si>
  <si>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</si>
  <si>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</si>
  <si>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</si>
  <si>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</si>
  <si>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</si>
  <si>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</si>
  <si>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</si>
  <si>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</si>
  <si>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</si>
  <si>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</si>
  <si>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</si>
  <si>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</si>
  <si>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</si>
  <si>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</si>
  <si>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</si>
  <si>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</si>
  <si>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</si>
  <si>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</si>
  <si>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</si>
  <si>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</si>
  <si>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</si>
  <si>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</si>
  <si>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</si>
  <si>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</si>
  <si>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</si>
  <si>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</si>
  <si>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</si>
  <si>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</si>
  <si>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</si>
  <si>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</si>
  <si>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</si>
  <si>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</si>
  <si>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</si>
  <si>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</si>
  <si>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</si>
  <si>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</si>
  <si>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</si>
  <si>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</si>
  <si>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</si>
  <si>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</si>
  <si>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</si>
  <si>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</si>
  <si>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</si>
  <si>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</si>
  <si>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</si>
  <si>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</si>
  <si>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</si>
  <si>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</si>
  <si>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</si>
  <si>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</si>
  <si>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</si>
  <si>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</si>
  <si>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</si>
  <si>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</si>
  <si>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</si>
  <si>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</si>
  <si>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</si>
  <si>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</si>
  <si>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</si>
  <si>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</si>
  <si>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</si>
  <si>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</si>
  <si>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</si>
  <si>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</si>
  <si>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</si>
  <si>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</si>
  <si>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</si>
  <si>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</si>
  <si>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</si>
  <si>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</si>
  <si>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</si>
  <si>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</si>
  <si>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</si>
  <si>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</si>
  <si>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</si>
  <si>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</si>
  <si>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</si>
  <si>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</si>
  <si>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</si>
  <si>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</si>
  <si>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</si>
  <si>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</si>
  <si>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</si>
  <si>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</si>
  <si>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</si>
  <si>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</si>
  <si>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</si>
  <si>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</si>
  <si>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</si>
  <si>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</si>
  <si>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</si>
  <si>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</si>
  <si>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</si>
  <si>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</si>
  <si>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</si>
  <si>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</si>
  <si>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</si>
  <si>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</si>
  <si>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</si>
  <si>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</si>
  <si>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</si>
  <si>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</si>
  <si>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</si>
  <si>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</si>
  <si>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</si>
  <si>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</si>
  <si>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</si>
  <si>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</si>
  <si>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</si>
  <si>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</si>
  <si>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</si>
  <si>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</si>
  <si>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</si>
  <si>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</si>
  <si>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</si>
  <si>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</si>
  <si>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</si>
  <si>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</si>
  <si>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</si>
  <si>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</si>
  <si>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</si>
  <si>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</si>
  <si>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</si>
  <si>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</si>
  <si>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</si>
  <si>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</si>
  <si>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</si>
  <si>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</si>
  <si>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</si>
  <si>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</si>
  <si>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</si>
  <si>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</si>
  <si>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</si>
  <si>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</si>
  <si>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</si>
  <si>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</si>
  <si>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</si>
  <si>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</si>
  <si>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</si>
  <si>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</si>
  <si>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</si>
  <si>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</si>
  <si>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</si>
  <si>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</si>
  <si>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</si>
  <si>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</si>
  <si>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</si>
  <si>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</si>
  <si>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</si>
  <si>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</si>
  <si>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</si>
  <si>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</si>
  <si>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</si>
  <si>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</si>
  <si>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</si>
  <si>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</si>
  <si>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</si>
  <si>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</si>
  <si>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</si>
  <si>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</si>
  <si>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</si>
  <si>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</si>
  <si>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</si>
  <si>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</si>
  <si>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</si>
  <si>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</si>
  <si>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</si>
  <si>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</si>
  <si>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</si>
  <si>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</si>
  <si>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</si>
  <si>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</si>
  <si>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</si>
  <si>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</si>
  <si>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</si>
  <si>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</si>
  <si>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</si>
  <si>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</si>
  <si>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</si>
  <si>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</si>
  <si>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</si>
  <si>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</si>
  <si>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</si>
  <si>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</si>
  <si>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</si>
  <si>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</si>
  <si>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</si>
  <si>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</si>
  <si>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</si>
  <si>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</si>
  <si>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</si>
  <si>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</si>
  <si>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</si>
  <si>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</si>
  <si>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</si>
  <si>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</si>
  <si>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</si>
  <si>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</si>
  <si>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</si>
  <si>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</si>
  <si>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</si>
  <si>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</si>
  <si>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</si>
  <si>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</si>
  <si>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</si>
  <si>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</si>
  <si>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</si>
  <si>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</si>
  <si>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</si>
  <si>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</si>
  <si>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</si>
  <si>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</si>
  <si>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</si>
  <si>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</si>
  <si>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</si>
  <si>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</si>
  <si>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</si>
  <si>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</si>
  <si>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</si>
  <si>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</si>
  <si>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</si>
  <si>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</si>
  <si>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</si>
  <si>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</si>
  <si>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</si>
  <si>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</si>
  <si>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</si>
  <si>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</si>
  <si>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</si>
  <si>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</si>
  <si>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</si>
  <si>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</si>
  <si>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</si>
  <si>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</si>
  <si>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</si>
  <si>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</si>
  <si>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</si>
  <si>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</si>
  <si>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</si>
  <si>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</si>
  <si>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</si>
  <si>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</si>
  <si>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</si>
  <si>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</si>
  <si>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</si>
  <si>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</si>
  <si>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</si>
  <si>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</si>
  <si>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</si>
  <si>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</si>
  <si>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</si>
  <si>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</si>
  <si>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</si>
  <si>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</si>
  <si>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</si>
  <si>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</si>
  <si>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</si>
  <si>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</si>
  <si>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</si>
  <si>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</si>
  <si>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</si>
  <si>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</si>
  <si>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</si>
  <si>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</si>
  <si>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</si>
  <si>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</si>
  <si>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</si>
  <si>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</si>
  <si>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</si>
  <si>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</si>
  <si>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</si>
  <si>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</si>
  <si>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</si>
  <si>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</si>
  <si>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</si>
  <si>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</si>
  <si>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</si>
  <si>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</si>
  <si>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</si>
  <si>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</si>
  <si>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</si>
  <si>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</si>
  <si>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</si>
  <si>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</si>
  <si>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</si>
  <si>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</si>
  <si>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</si>
  <si>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</si>
  <si>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</si>
  <si>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</si>
  <si>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</si>
  <si>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</si>
  <si>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</si>
  <si>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</si>
  <si>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</si>
  <si>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</si>
  <si>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</si>
  <si>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</si>
  <si>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</si>
  <si>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</si>
  <si>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</si>
  <si>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</si>
  <si>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</si>
  <si>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</si>
  <si>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</si>
  <si>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</si>
  <si>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</si>
  <si>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</si>
  <si>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</si>
  <si>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</si>
  <si>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</si>
  <si>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</si>
  <si>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</si>
  <si>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</si>
  <si>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</si>
  <si>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</si>
  <si>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</si>
  <si>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</si>
  <si>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</si>
  <si>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</si>
  <si>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</si>
  <si>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</si>
  <si>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</si>
  <si>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</si>
  <si>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</si>
  <si>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</si>
  <si>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</si>
  <si>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</si>
  <si>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</si>
  <si>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</si>
  <si>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</si>
  <si>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</si>
  <si>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</si>
  <si>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</si>
  <si>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</si>
  <si>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</si>
  <si>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</si>
  <si>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</si>
  <si>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</si>
  <si>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</si>
  <si>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</si>
  <si>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</si>
  <si>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</si>
  <si>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</si>
  <si>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</si>
  <si>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</si>
  <si>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</si>
  <si>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</si>
  <si>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</si>
  <si>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</si>
  <si>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</si>
  <si>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</si>
  <si>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</si>
  <si>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</si>
  <si>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</si>
  <si>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</si>
  <si>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</si>
  <si>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</si>
  <si>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</si>
  <si>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</si>
  <si>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</si>
  <si>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</si>
  <si>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</si>
  <si>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</si>
  <si>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</si>
  <si>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</si>
  <si>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</si>
  <si>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</si>
  <si>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</si>
  <si>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</si>
  <si>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</si>
  <si>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</si>
  <si>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</si>
  <si>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</si>
  <si>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</si>
  <si>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</si>
  <si>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</si>
  <si>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</si>
  <si>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</si>
  <si>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</si>
  <si>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</si>
  <si>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</si>
  <si>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</si>
  <si>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</si>
  <si>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</si>
  <si>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</si>
  <si>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</si>
  <si>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</si>
  <si>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</si>
  <si>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</si>
  <si>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</si>
  <si>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</si>
  <si>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</si>
  <si>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</si>
  <si>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</si>
  <si>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</si>
  <si>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</si>
  <si>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</si>
  <si>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</si>
  <si>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</si>
  <si>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</si>
  <si>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</si>
  <si>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</si>
  <si>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</si>
  <si>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</si>
  <si>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</si>
  <si>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</si>
  <si>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</si>
  <si>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</si>
  <si>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</si>
  <si>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</si>
  <si>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</si>
  <si>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</si>
  <si>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</si>
  <si>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</si>
  <si>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</si>
  <si>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</si>
  <si>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</si>
  <si>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</si>
  <si>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</si>
  <si>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</si>
  <si>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</si>
  <si>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</si>
  <si>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</si>
  <si>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</si>
  <si>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</si>
  <si>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</si>
  <si>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</si>
  <si>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</si>
  <si>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</si>
  <si>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</si>
  <si>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</si>
  <si>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</si>
  <si>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</si>
  <si>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</si>
  <si>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</si>
  <si>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</si>
  <si>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</si>
  <si>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</si>
  <si>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</si>
  <si>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</si>
  <si>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</si>
  <si>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</si>
  <si>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</si>
  <si>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</si>
  <si>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</si>
  <si>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</si>
  <si>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</si>
  <si>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</si>
  <si>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</si>
  <si>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</si>
  <si>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</si>
  <si>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</si>
  <si>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</si>
  <si>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</si>
  <si>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</si>
  <si>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</si>
  <si>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</si>
  <si>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</si>
  <si>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</si>
  <si>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</si>
  <si>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</si>
  <si>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</si>
  <si>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</si>
  <si>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</si>
  <si>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</si>
  <si>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</si>
  <si>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</si>
  <si>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</si>
  <si>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</si>
  <si>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</si>
  <si>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</si>
  <si>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</si>
  <si>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</si>
  <si>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</si>
  <si>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</si>
  <si>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</si>
  <si>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</si>
  <si>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</si>
  <si>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</si>
  <si>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</si>
  <si>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</si>
  <si>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</si>
  <si>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</si>
  <si>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</si>
  <si>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</si>
  <si>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</si>
  <si>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</si>
  <si>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</si>
  <si>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</si>
  <si>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</si>
  <si>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</si>
  <si>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</si>
  <si>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</si>
  <si>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</si>
  <si>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</si>
  <si>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</si>
  <si>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</si>
  <si>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</si>
  <si>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</si>
  <si>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</si>
  <si>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</si>
  <si>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</si>
  <si>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</si>
  <si>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</si>
  <si>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</si>
  <si>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</si>
  <si>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</si>
  <si>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</si>
  <si>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</si>
  <si>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</si>
  <si>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</si>
  <si>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</si>
  <si>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</si>
  <si>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</si>
  <si>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</si>
  <si>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</si>
  <si>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</si>
  <si>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</si>
  <si>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</si>
  <si>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</si>
  <si>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</si>
  <si>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</si>
  <si>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</si>
  <si>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</si>
  <si>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</si>
  <si>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</si>
  <si>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</si>
  <si>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</si>
  <si>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</si>
  <si>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</si>
  <si>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</si>
  <si>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</si>
  <si>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</si>
  <si>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</si>
  <si>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</si>
  <si>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</si>
  <si>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</si>
  <si>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</si>
  <si>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</si>
  <si>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</si>
  <si>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</si>
  <si>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</si>
  <si>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</si>
  <si>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</si>
  <si>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</si>
  <si>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</si>
  <si>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</si>
  <si>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</si>
  <si>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</si>
  <si>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</si>
  <si>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</si>
  <si>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</si>
  <si>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</si>
  <si>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</si>
  <si>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</si>
  <si>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</si>
  <si>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</si>
  <si>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</si>
  <si>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</si>
  <si>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</si>
  <si>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</si>
  <si>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</si>
  <si>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</si>
  <si>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</si>
  <si>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</si>
  <si>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</si>
  <si>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</si>
  <si>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</si>
  <si>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</si>
  <si>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</si>
  <si>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</si>
  <si>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</si>
  <si>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</si>
  <si>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</si>
  <si>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</si>
  <si>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</si>
  <si>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</si>
  <si>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</si>
  <si>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</si>
  <si>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</si>
  <si>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</si>
  <si>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</si>
  <si>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</si>
  <si>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</si>
  <si>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</si>
  <si>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</si>
  <si>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</si>
  <si>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</si>
  <si>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</si>
  <si>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</si>
  <si>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</si>
  <si>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</si>
  <si>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</si>
  <si>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</si>
  <si>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</si>
  <si>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</si>
  <si>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</si>
  <si>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</si>
  <si>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</si>
  <si>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</si>
  <si>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</si>
  <si>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</si>
  <si>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</si>
  <si>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</si>
  <si>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</si>
  <si>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</si>
  <si>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</si>
  <si>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</si>
  <si>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</si>
  <si>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</si>
  <si>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</si>
  <si>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</si>
  <si>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</si>
  <si>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</si>
  <si>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</si>
  <si>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</si>
  <si>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</si>
  <si>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</si>
  <si>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</si>
  <si>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</si>
  <si>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</si>
  <si>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</si>
  <si>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</si>
  <si>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</si>
  <si>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</si>
  <si>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</si>
  <si>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</si>
  <si>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</si>
  <si>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</si>
  <si>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</si>
  <si>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</si>
  <si>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</si>
  <si>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</si>
  <si>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</si>
  <si>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</si>
  <si>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</si>
  <si>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</si>
  <si>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</si>
  <si>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</si>
  <si>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</si>
  <si>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</si>
  <si>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</si>
  <si>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</si>
  <si>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</si>
  <si>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</si>
  <si>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</si>
  <si>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</si>
  <si>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</si>
  <si>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</si>
  <si>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</si>
  <si>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</si>
  <si>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</si>
  <si>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</si>
  <si>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</si>
  <si>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</si>
  <si>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</si>
  <si>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</si>
  <si>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</si>
  <si>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</si>
  <si>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</si>
  <si>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</si>
  <si>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</si>
  <si>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</si>
  <si>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</si>
  <si>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</si>
  <si>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</si>
  <si>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</si>
  <si>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</si>
  <si>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</si>
  <si>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</si>
  <si>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</si>
  <si>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</si>
  <si>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</si>
  <si>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</si>
  <si>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</si>
  <si>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</si>
  <si>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</si>
  <si>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</si>
  <si>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</si>
  <si>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</si>
  <si>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</si>
  <si>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</si>
  <si>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</si>
  <si>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</si>
  <si>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</si>
  <si>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</si>
  <si>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</si>
  <si>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</si>
  <si>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</si>
  <si>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</si>
  <si>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</si>
  <si>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</si>
  <si>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</si>
  <si>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</si>
  <si>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</si>
  <si>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</si>
  <si>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</si>
  <si>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</si>
  <si>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</si>
  <si>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</si>
  <si>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</si>
  <si>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</si>
  <si>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</si>
  <si>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</si>
  <si>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</si>
  <si>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</si>
  <si>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</si>
  <si>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</si>
  <si>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</si>
  <si>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</si>
  <si>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</si>
  <si>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</si>
  <si>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</si>
  <si>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</si>
  <si>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</si>
  <si>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</si>
  <si>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</si>
  <si>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</si>
  <si>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</si>
  <si>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</si>
  <si>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</si>
  <si>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</si>
  <si>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</si>
  <si>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</si>
  <si>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</si>
  <si>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</si>
  <si>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</si>
  <si>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</si>
  <si>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</si>
  <si>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</si>
  <si>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</si>
  <si>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</si>
  <si>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</si>
  <si>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</si>
  <si>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</si>
  <si>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</si>
  <si>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</si>
  <si>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</si>
  <si>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</si>
  <si>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</si>
  <si>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</si>
  <si>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</si>
  <si>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</si>
  <si>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</si>
  <si>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</si>
  <si>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</si>
  <si>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</si>
  <si>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</si>
  <si>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</si>
  <si>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</si>
  <si>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</si>
  <si>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</si>
  <si>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</si>
  <si>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</si>
  <si>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</si>
  <si>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</si>
  <si>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</si>
  <si>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</si>
  <si>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</si>
  <si>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</si>
  <si>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</si>
  <si>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</si>
  <si>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</si>
  <si>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</si>
  <si>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</si>
  <si>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</si>
  <si>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</si>
  <si>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</si>
  <si>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</si>
  <si>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</si>
  <si>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</si>
  <si>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</si>
  <si>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</si>
  <si>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</si>
  <si>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</si>
  <si>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</si>
  <si>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</si>
  <si>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</si>
  <si>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</si>
  <si>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</si>
  <si>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</si>
  <si>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</si>
  <si>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</si>
  <si>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</si>
  <si>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</si>
  <si>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</si>
  <si>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</si>
  <si>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</si>
  <si>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</si>
  <si>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</si>
  <si>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</si>
  <si>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</si>
  <si>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</si>
  <si>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</si>
  <si>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</si>
  <si>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</si>
  <si>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</si>
  <si>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</si>
  <si>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</si>
  <si>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</si>
  <si>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</si>
  <si>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</si>
  <si>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</si>
  <si>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</si>
  <si>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</si>
  <si>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</si>
  <si>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</si>
  <si>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</si>
  <si>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</si>
  <si>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</si>
  <si>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</si>
  <si>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</si>
  <si>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</si>
  <si>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</si>
  <si>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</si>
  <si>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</si>
  <si>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</si>
  <si>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</si>
  <si>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</si>
  <si>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</si>
  <si>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</si>
  <si>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</si>
  <si>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</si>
  <si>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</si>
  <si>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</si>
  <si>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</si>
  <si>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</si>
  <si>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</si>
  <si>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</si>
  <si>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</si>
  <si>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</si>
  <si>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</si>
  <si>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</si>
  <si>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</si>
  <si>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</si>
  <si>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</si>
  <si>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</si>
  <si>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</si>
  <si>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</si>
  <si>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</si>
  <si>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</si>
  <si>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</si>
  <si>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</si>
  <si>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</si>
  <si>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</si>
  <si>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</si>
  <si>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</si>
  <si>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</si>
  <si>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</si>
  <si>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</si>
  <si>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</si>
  <si>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</si>
  <si>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</si>
  <si>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</si>
  <si>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</si>
  <si>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</si>
  <si>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</si>
  <si>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</si>
  <si>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</si>
  <si>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</si>
  <si>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</si>
  <si>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</si>
  <si>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</si>
  <si>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</si>
  <si>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</si>
  <si>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</si>
  <si>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</si>
  <si>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</si>
  <si>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</si>
  <si>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</si>
  <si>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</si>
  <si>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</si>
  <si>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</si>
  <si>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</si>
  <si>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</si>
  <si>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</si>
  <si>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</si>
  <si>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</si>
  <si>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</si>
  <si>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</si>
  <si>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</si>
  <si>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</si>
  <si>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</si>
  <si>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</si>
  <si>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</si>
  <si>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</si>
  <si>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</si>
  <si>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</si>
  <si>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</si>
  <si>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</si>
  <si>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</si>
  <si>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</si>
  <si>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</si>
  <si>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</si>
  <si>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</si>
  <si>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</si>
  <si>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</si>
  <si>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</si>
  <si>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</si>
  <si>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</si>
  <si>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</si>
  <si>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</si>
  <si>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</si>
  <si>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</si>
  <si>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</si>
  <si>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</si>
  <si>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</si>
  <si>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</si>
  <si>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</si>
  <si>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</si>
  <si>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</si>
  <si>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</si>
  <si>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</si>
  <si>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</si>
  <si>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</si>
  <si>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</si>
  <si>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</si>
  <si>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</si>
  <si>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</si>
  <si>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</si>
  <si>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</si>
  <si>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</si>
  <si>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</si>
  <si>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</si>
  <si>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</si>
  <si>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</si>
  <si>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</si>
  <si>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</si>
  <si>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</si>
  <si>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</si>
  <si>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</si>
  <si>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</si>
  <si>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</si>
  <si>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</si>
  <si>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</si>
  <si>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</si>
  <si>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</si>
  <si>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</si>
  <si>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</si>
  <si>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</si>
  <si>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</si>
  <si>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</si>
  <si>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</si>
  <si>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</si>
  <si>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</si>
  <si>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</si>
  <si>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</si>
  <si>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</si>
  <si>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</si>
  <si>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</si>
  <si>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</si>
  <si>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</si>
  <si>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</si>
  <si>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</si>
  <si>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</si>
  <si>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</si>
  <si>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</si>
  <si>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</si>
  <si>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</si>
  <si>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</si>
  <si>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</si>
  <si>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</si>
  <si>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</si>
  <si>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</si>
  <si>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</si>
  <si>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</si>
  <si>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</si>
  <si>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</si>
  <si>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</si>
  <si>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</si>
  <si>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</si>
  <si>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</si>
  <si>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</si>
  <si>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</si>
  <si>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</si>
  <si>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</si>
  <si>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</si>
  <si>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</si>
  <si>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</si>
  <si>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</si>
  <si>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</si>
  <si>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</si>
  <si>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</si>
  <si>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</si>
  <si>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</si>
  <si>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</si>
  <si>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</si>
  <si>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</si>
  <si>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</si>
  <si>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</si>
  <si>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</si>
  <si>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</si>
  <si>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</si>
  <si>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</si>
  <si>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</si>
  <si>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</si>
  <si>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</si>
  <si>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</si>
  <si>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</si>
  <si>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</si>
  <si>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</si>
  <si>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</si>
  <si>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</si>
  <si>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</si>
  <si>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</si>
  <si>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</si>
  <si>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</si>
  <si>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</si>
  <si>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</si>
  <si>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</si>
  <si>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</si>
  <si>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</si>
  <si>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</si>
  <si>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</si>
  <si>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</si>
  <si>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</si>
  <si>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</si>
  <si>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</si>
  <si>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</si>
  <si>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</si>
  <si>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</si>
  <si>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</si>
  <si>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</si>
  <si>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</si>
  <si>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</si>
  <si>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</si>
  <si>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</si>
  <si>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</si>
  <si>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</si>
  <si>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</si>
  <si>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</si>
  <si>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</si>
  <si>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</si>
  <si>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</si>
  <si>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</si>
  <si>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</si>
  <si>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</si>
  <si>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</si>
  <si>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</si>
  <si>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</si>
  <si>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</si>
  <si>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</si>
  <si>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</si>
  <si>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</si>
  <si>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</si>
  <si>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</si>
  <si>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</si>
  <si>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</si>
  <si>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</si>
  <si>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</si>
  <si>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</si>
  <si>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</si>
  <si>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</si>
  <si>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</si>
  <si>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</si>
  <si>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</si>
  <si>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</si>
  <si>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</si>
  <si>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</si>
  <si>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</si>
  <si>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</si>
  <si>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</si>
  <si>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</si>
  <si>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</si>
  <si>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</si>
  <si>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</si>
  <si>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</si>
  <si>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</si>
  <si>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</si>
  <si>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</si>
  <si>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</si>
  <si>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</si>
  <si>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</si>
  <si>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</si>
  <si>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</si>
  <si>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</si>
  <si>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</si>
  <si>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</si>
  <si>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</si>
  <si>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</si>
  <si>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</si>
  <si>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</si>
  <si>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</si>
  <si>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</si>
  <si>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</si>
  <si>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</si>
  <si>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</si>
  <si>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</si>
  <si>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</si>
  <si>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</si>
  <si>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</si>
  <si>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</si>
  <si>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</si>
  <si>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</si>
  <si>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</si>
  <si>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</si>
  <si>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</si>
  <si>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</si>
  <si>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</si>
  <si>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</si>
  <si>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</si>
  <si>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</si>
  <si>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</si>
  <si>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</si>
  <si>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</si>
  <si>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</si>
  <si>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</si>
  <si>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</si>
  <si>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</si>
  <si>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</si>
  <si>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</si>
  <si>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</si>
  <si>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</si>
  <si>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</si>
  <si>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</si>
  <si>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</si>
  <si>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</si>
  <si>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</si>
  <si>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</si>
  <si>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</si>
  <si>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</si>
  <si>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</si>
  <si>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</si>
  <si>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</si>
  <si>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</si>
  <si>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</si>
  <si>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</si>
  <si>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</si>
  <si>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</si>
  <si>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</si>
  <si>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</si>
  <si>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</si>
  <si>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</si>
  <si>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</si>
  <si>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</si>
  <si>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</si>
  <si>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</si>
  <si>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</si>
  <si>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</si>
  <si>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</si>
  <si>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</si>
  <si>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</si>
  <si>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</si>
  <si>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</si>
  <si>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</si>
  <si>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</si>
  <si>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</si>
  <si>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</si>
  <si>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</si>
  <si>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</si>
  <si>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</si>
  <si>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</si>
  <si>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</si>
  <si>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</si>
  <si>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</si>
  <si>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</si>
  <si>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</si>
  <si>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</si>
  <si>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</si>
  <si>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</si>
  <si>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</si>
  <si>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</si>
  <si>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</si>
  <si>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</si>
  <si>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</si>
  <si>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</si>
  <si>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</si>
  <si>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</si>
  <si>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</si>
  <si>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</si>
  <si>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</si>
  <si>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</si>
  <si>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</si>
  <si>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</si>
  <si>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</si>
  <si>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</si>
  <si>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</si>
  <si>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</si>
  <si>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</si>
  <si>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</si>
  <si>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</si>
  <si>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</si>
  <si>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</si>
  <si>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</si>
  <si>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</si>
  <si>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</si>
  <si>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</si>
  <si>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</si>
  <si>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</si>
  <si>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</si>
  <si>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</si>
  <si>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</si>
  <si>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</si>
  <si>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</si>
  <si>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</si>
  <si>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</si>
  <si>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</si>
  <si>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</si>
  <si>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</si>
  <si>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</si>
  <si>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</si>
  <si>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</si>
  <si>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</si>
  <si>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</si>
  <si>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</si>
  <si>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</si>
  <si>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</si>
  <si>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</si>
  <si>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</si>
  <si>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</si>
  <si>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</si>
  <si>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</si>
  <si>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</si>
  <si>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</si>
  <si>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</si>
  <si>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</si>
  <si>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</si>
  <si>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</si>
  <si>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</si>
  <si>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</si>
  <si>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</si>
  <si>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</si>
  <si>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</si>
  <si>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</si>
  <si>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</si>
  <si>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</si>
  <si>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</si>
  <si>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</si>
  <si>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</si>
  <si>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</si>
  <si>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</si>
  <si>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</si>
  <si>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</si>
  <si>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</si>
  <si>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</si>
  <si>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</si>
  <si>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</si>
  <si>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</si>
  <si>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</si>
  <si>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</si>
  <si>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</si>
  <si>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</si>
  <si>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</si>
  <si>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</si>
  <si>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</si>
  <si>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</si>
  <si>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</si>
  <si>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</si>
  <si>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</si>
  <si>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</si>
  <si>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</si>
  <si>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</si>
  <si>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</si>
  <si>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</si>
  <si>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</si>
  <si>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</si>
  <si>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</si>
  <si>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</si>
  <si>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</si>
  <si>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</si>
  <si>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</si>
  <si>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</si>
  <si>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</si>
  <si>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</si>
  <si>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</si>
  <si>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</si>
  <si>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</si>
  <si>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</si>
  <si>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</si>
  <si>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</si>
  <si>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</si>
  <si>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</si>
  <si>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</si>
  <si>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</si>
  <si>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</si>
  <si>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</si>
  <si>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</si>
  <si>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</si>
  <si>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</si>
  <si>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</si>
  <si>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</si>
  <si>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</si>
  <si>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</si>
  <si>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</si>
  <si>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</si>
  <si>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</si>
  <si>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</si>
  <si>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</si>
  <si>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</si>
  <si>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</si>
  <si>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</si>
  <si>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</si>
  <si>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</si>
  <si>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</si>
  <si>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</si>
  <si>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</si>
  <si>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</si>
  <si>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</si>
  <si>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</si>
  <si>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</si>
  <si>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</si>
  <si>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</si>
  <si>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</si>
  <si>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</si>
  <si>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</si>
  <si>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</si>
  <si>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</si>
  <si>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</si>
  <si>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</si>
  <si>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</si>
  <si>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</si>
  <si>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</si>
  <si>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</si>
  <si>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</si>
  <si>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</si>
  <si>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</si>
  <si>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</si>
  <si>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</si>
  <si>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</si>
  <si>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</si>
  <si>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</si>
  <si>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</si>
  <si>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</si>
  <si>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</si>
  <si>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</si>
  <si>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</si>
  <si>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</si>
  <si>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</si>
  <si>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</si>
  <si>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</si>
  <si>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</si>
  <si>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</si>
  <si>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</si>
  <si>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</si>
  <si>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</si>
  <si>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</si>
  <si>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</si>
  <si>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</si>
  <si>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</si>
  <si>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</si>
  <si>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</si>
  <si>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</si>
  <si>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</si>
  <si>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</si>
  <si>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</si>
  <si>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</si>
  <si>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</si>
  <si>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</si>
  <si>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</si>
  <si>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</si>
  <si>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</si>
  <si>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</si>
  <si>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</si>
  <si>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</si>
  <si>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</si>
  <si>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</si>
  <si>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</si>
  <si>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</si>
  <si>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</si>
  <si>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</si>
  <si>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</si>
  <si>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</si>
  <si>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</si>
  <si>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</si>
  <si>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</si>
  <si>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</si>
  <si>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</si>
  <si>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</si>
  <si>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</si>
  <si>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</si>
  <si>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</si>
  <si>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</si>
  <si>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</si>
  <si>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</si>
  <si>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</si>
  <si>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</si>
  <si>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</si>
  <si>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</si>
  <si>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</si>
  <si>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</si>
  <si>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</si>
  <si>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</si>
  <si>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</si>
  <si>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</si>
  <si>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</si>
  <si>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</si>
  <si>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</si>
  <si>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</si>
  <si>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</si>
  <si>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</si>
  <si>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</si>
  <si>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</si>
  <si>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</si>
  <si>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</si>
  <si>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</si>
  <si>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</si>
  <si>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</si>
  <si>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</si>
  <si>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</si>
  <si>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</si>
  <si>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</si>
  <si>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</si>
  <si>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</si>
  <si>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</si>
  <si>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</si>
  <si>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</si>
  <si>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</si>
  <si>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</si>
  <si>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</si>
  <si>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</si>
  <si>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</si>
  <si>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</si>
  <si>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</si>
  <si>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</si>
  <si>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</si>
  <si>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</si>
  <si>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</si>
  <si>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</si>
  <si>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</si>
  <si>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</si>
  <si>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</si>
  <si>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</si>
  <si>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</si>
  <si>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</si>
  <si>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</si>
  <si>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</si>
  <si>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</si>
  <si>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</si>
  <si>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</si>
  <si>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</si>
  <si>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</si>
  <si>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</si>
  <si>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</si>
  <si>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</si>
  <si>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</si>
  <si>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</si>
  <si>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</si>
  <si>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</si>
  <si>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</si>
  <si>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</si>
  <si>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</si>
  <si>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</si>
  <si>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</si>
  <si>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</si>
  <si>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</si>
  <si>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</si>
  <si>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</si>
  <si>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</si>
  <si>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</si>
  <si>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</si>
  <si>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</si>
  <si>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</si>
  <si>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</si>
  <si>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</si>
  <si>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</si>
  <si>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</si>
  <si>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</si>
  <si>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</si>
  <si>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</si>
  <si>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</si>
  <si>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</si>
  <si>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</si>
  <si>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</si>
  <si>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</si>
  <si>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</si>
  <si>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</si>
  <si>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</si>
  <si>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</si>
  <si>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</si>
  <si>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</si>
  <si>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</si>
  <si>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</si>
  <si>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</si>
  <si>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</si>
  <si>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</si>
  <si>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</si>
  <si>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</si>
  <si>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</si>
  <si>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</si>
  <si>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</si>
  <si>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</si>
  <si>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</si>
  <si>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</si>
  <si>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</si>
  <si>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</si>
  <si>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</si>
  <si>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</si>
  <si>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</si>
  <si>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</si>
  <si>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</si>
  <si>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</si>
  <si>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</si>
  <si>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</si>
  <si>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</si>
  <si>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</si>
  <si>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</si>
  <si>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</si>
  <si>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</si>
  <si>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</si>
  <si>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</si>
  <si>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</si>
  <si>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</si>
  <si>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</si>
  <si>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</si>
  <si>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</si>
  <si>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</si>
  <si>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</si>
  <si>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</si>
  <si>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</si>
  <si>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</si>
  <si>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</si>
  <si>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</si>
  <si>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</si>
  <si>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</si>
  <si>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</si>
  <si>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</si>
  <si>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</si>
  <si>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</si>
  <si>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</si>
  <si>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</si>
  <si>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</si>
  <si>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</si>
  <si>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</si>
  <si>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</si>
  <si>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</si>
  <si>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</si>
  <si>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</si>
  <si>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</si>
  <si>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</si>
  <si>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</si>
  <si>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</si>
  <si>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</si>
  <si>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</si>
  <si>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</si>
  <si>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</si>
  <si>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</si>
  <si>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</si>
  <si>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</si>
  <si>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</si>
  <si>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</si>
  <si>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</si>
  <si>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</si>
  <si>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</si>
  <si>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</si>
  <si>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</si>
  <si>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</si>
  <si>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</si>
  <si>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</si>
  <si>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</si>
  <si>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</si>
  <si>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</si>
  <si>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</si>
  <si>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</si>
  <si>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</si>
  <si>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</si>
  <si>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</si>
  <si>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</si>
  <si>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</si>
  <si>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</si>
  <si>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</si>
  <si>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</si>
  <si>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</si>
  <si>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</si>
  <si>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</si>
  <si>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</si>
  <si>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</si>
  <si>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</si>
  <si>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</si>
  <si>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</si>
  <si>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</si>
  <si>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</si>
  <si>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</si>
  <si>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</si>
  <si>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</si>
  <si>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</si>
  <si>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</si>
  <si>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</si>
  <si>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</si>
  <si>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</si>
  <si>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</si>
  <si>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</si>
  <si>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</si>
  <si>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</si>
  <si>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</si>
  <si>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</si>
  <si>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</si>
  <si>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</si>
  <si>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</si>
  <si>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</si>
  <si>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</si>
  <si>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</si>
  <si>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</si>
  <si>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</si>
  <si>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</si>
  <si>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</si>
  <si>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</si>
  <si>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</si>
  <si>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</si>
  <si>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</si>
  <si>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</si>
  <si>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</si>
  <si>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</si>
  <si>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</si>
  <si>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</si>
  <si>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</si>
  <si>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</si>
  <si>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</si>
  <si>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</si>
  <si>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</si>
  <si>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</si>
  <si>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</si>
  <si>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</si>
  <si>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</si>
  <si>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</si>
  <si>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</si>
  <si>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</si>
  <si>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</si>
  <si>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</si>
  <si>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</si>
  <si>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</si>
  <si>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</si>
  <si>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</si>
  <si>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</si>
  <si>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</si>
  <si>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</si>
  <si>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</si>
  <si>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</si>
  <si>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</si>
  <si>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</si>
  <si>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</si>
  <si>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</si>
  <si>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</si>
  <si>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</si>
  <si>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</si>
  <si>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</si>
  <si>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</si>
  <si>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</si>
  <si>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</si>
  <si>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</si>
  <si>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</si>
  <si>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</si>
  <si>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</si>
  <si>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</si>
  <si>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</si>
  <si>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</si>
  <si>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</si>
  <si>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</si>
  <si>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</si>
  <si>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</si>
  <si>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</si>
  <si>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</si>
  <si>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</si>
  <si>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</si>
  <si>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</si>
  <si>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</si>
  <si>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</si>
  <si>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</si>
  <si>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</si>
  <si>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</si>
  <si>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</si>
  <si>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</si>
  <si>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</si>
  <si>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</si>
  <si>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</si>
  <si>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</si>
  <si>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</si>
  <si>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</si>
  <si>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</si>
  <si>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</si>
  <si>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</si>
  <si>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</si>
  <si>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</si>
  <si>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</si>
  <si>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</si>
  <si>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</si>
  <si>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</si>
  <si>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</si>
  <si>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</si>
  <si>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</si>
  <si>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</si>
  <si>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</si>
  <si>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</si>
  <si>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</si>
  <si>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</si>
  <si>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</si>
  <si>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</si>
  <si>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</si>
  <si>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</si>
  <si>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</si>
  <si>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</si>
  <si>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</si>
  <si>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</si>
  <si>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</si>
  <si>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</si>
  <si>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</si>
  <si>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</si>
  <si>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</si>
  <si>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</si>
  <si>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</si>
  <si>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</si>
  <si>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</si>
  <si>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</si>
  <si>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</si>
  <si>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</si>
  <si>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</si>
  <si>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</si>
  <si>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</si>
  <si>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</si>
  <si>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</si>
  <si>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</si>
  <si>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</si>
  <si>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</si>
  <si>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</si>
  <si>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</si>
  <si>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</si>
  <si>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</si>
  <si>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</si>
  <si>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</si>
  <si>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</si>
  <si>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</si>
  <si>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</si>
  <si>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</si>
  <si>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</si>
  <si>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</si>
  <si>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</si>
  <si>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</si>
  <si>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</si>
  <si>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</si>
  <si>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</si>
  <si>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</si>
  <si>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</si>
  <si>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</si>
  <si>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</si>
  <si>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</si>
  <si>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</si>
  <si>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</si>
  <si>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</si>
  <si>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</si>
  <si>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</si>
  <si>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</si>
  <si>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</si>
  <si>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</si>
  <si>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</si>
  <si>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</si>
  <si>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</si>
  <si>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</si>
  <si>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</si>
  <si>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</si>
  <si>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</si>
  <si>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</si>
  <si>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</si>
  <si>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</si>
  <si>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</si>
  <si>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</si>
  <si>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</si>
  <si>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</si>
  <si>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</si>
  <si>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</si>
  <si>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</si>
  <si>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</si>
  <si>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</si>
  <si>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</si>
  <si>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</si>
  <si>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</si>
  <si>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</si>
  <si>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</si>
  <si>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</si>
  <si>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</si>
  <si>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</si>
  <si>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</si>
  <si>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</si>
  <si>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</si>
  <si>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</si>
  <si>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</si>
  <si>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</si>
  <si>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</si>
  <si>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</si>
  <si>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</si>
  <si>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</si>
  <si>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</si>
  <si>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</si>
  <si>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</si>
  <si>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</si>
  <si>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</si>
  <si>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</si>
  <si>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</si>
  <si>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</si>
  <si>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</si>
  <si>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</si>
  <si>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</si>
  <si>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</si>
  <si>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</si>
  <si>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</si>
  <si>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</si>
  <si>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</si>
  <si>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</si>
  <si>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</si>
  <si>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</si>
  <si>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</si>
  <si>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</si>
  <si>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</si>
  <si>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</si>
  <si>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</si>
  <si>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</si>
  <si>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</si>
  <si>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</si>
  <si>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</si>
  <si>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</si>
  <si>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</si>
  <si>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</si>
  <si>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</si>
  <si>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</si>
  <si>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</si>
  <si>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</si>
  <si>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</si>
  <si>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</si>
  <si>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</si>
  <si>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</si>
  <si>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</si>
  <si>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</si>
  <si>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</si>
  <si>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</si>
  <si>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</si>
  <si>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</si>
  <si>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</si>
  <si>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</si>
  <si>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</si>
  <si>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</si>
  <si>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</si>
  <si>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</si>
  <si>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</si>
  <si>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</si>
  <si>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</si>
  <si>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</si>
  <si>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</si>
  <si>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</si>
  <si>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</si>
  <si>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</si>
  <si>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</si>
  <si>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</si>
  <si>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</si>
  <si>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</si>
  <si>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</si>
  <si>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</si>
  <si>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</si>
  <si>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</si>
  <si>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</si>
  <si>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</si>
  <si>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</si>
  <si>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</si>
  <si>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</si>
  <si>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</si>
  <si>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</si>
  <si>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</si>
  <si>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</si>
  <si>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</si>
  <si>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</si>
  <si>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</si>
  <si>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</si>
  <si>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</si>
  <si>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</si>
  <si>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</si>
  <si>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</si>
  <si>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</si>
  <si>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</si>
  <si>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</si>
  <si>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</si>
  <si>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</si>
  <si>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</si>
  <si>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</si>
  <si>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</si>
  <si>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</si>
  <si>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</si>
  <si>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</si>
  <si>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</si>
  <si>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</si>
  <si>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</si>
  <si>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</si>
  <si>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</si>
  <si>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</si>
  <si>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</si>
  <si>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</si>
  <si>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</si>
  <si>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</si>
  <si>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</si>
  <si>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</si>
  <si>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</si>
  <si>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</si>
  <si>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</si>
  <si>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</si>
  <si>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</si>
  <si>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</si>
  <si>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</si>
  <si>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</si>
  <si>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</si>
  <si>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</si>
  <si>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</si>
  <si>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</si>
  <si>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</si>
  <si>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</si>
  <si>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</si>
  <si>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</si>
  <si>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</si>
  <si>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</si>
  <si>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</si>
  <si>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</si>
  <si>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</si>
  <si>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</si>
  <si>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</si>
  <si>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</si>
  <si>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</si>
  <si>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</si>
  <si>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</si>
  <si>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</si>
  <si>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</si>
  <si>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</si>
  <si>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</si>
  <si>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</si>
  <si>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</si>
  <si>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</si>
  <si>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</si>
  <si>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</si>
  <si>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</si>
  <si>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</si>
  <si>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</si>
  <si>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</si>
  <si>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</si>
  <si>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</si>
  <si>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</si>
  <si>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</si>
  <si>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</si>
  <si>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</si>
  <si>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</si>
  <si>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</si>
  <si>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</si>
  <si>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</si>
  <si>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</si>
  <si>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</si>
  <si>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</si>
  <si>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</si>
  <si>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</si>
  <si>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</si>
  <si>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</si>
  <si>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</si>
  <si>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</si>
  <si>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</si>
  <si>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</si>
  <si>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</si>
  <si>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</si>
  <si>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</si>
  <si>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</si>
  <si>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</si>
  <si>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</si>
  <si>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</si>
  <si>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</si>
  <si>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</si>
  <si>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</si>
  <si>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</si>
  <si>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</si>
  <si>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</si>
  <si>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</si>
  <si>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</si>
  <si>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</si>
  <si>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</si>
  <si>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</si>
  <si>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</si>
  <si>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</si>
  <si>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</si>
  <si>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</si>
  <si>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</si>
  <si>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</si>
  <si>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</si>
  <si>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</si>
  <si>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</si>
  <si>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</si>
  <si>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</si>
  <si>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</si>
  <si>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</si>
  <si>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</si>
  <si>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</si>
  <si>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</si>
  <si>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</si>
  <si>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</si>
  <si>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</si>
  <si>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</si>
  <si>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</si>
  <si>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</si>
  <si>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</si>
  <si>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</si>
  <si>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</si>
  <si>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</si>
  <si>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</si>
  <si>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</si>
  <si>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</si>
  <si>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</si>
  <si>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</si>
  <si>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</si>
  <si>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</si>
  <si>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</si>
  <si>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</si>
  <si>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</si>
  <si>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</si>
  <si>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</si>
  <si>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</si>
  <si>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</si>
  <si>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</si>
  <si>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</si>
  <si>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</si>
  <si>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</si>
  <si>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</si>
  <si>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</si>
  <si>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</si>
  <si>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</si>
  <si>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</si>
  <si>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</si>
  <si>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</si>
  <si>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</si>
  <si>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</si>
  <si>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</si>
  <si>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</si>
  <si>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</si>
  <si>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</si>
  <si>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</si>
  <si>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</si>
  <si>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</si>
  <si>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</si>
  <si>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</si>
  <si>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</si>
  <si>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</si>
  <si>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</si>
  <si>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</si>
  <si>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</si>
  <si>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</si>
  <si>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</si>
  <si>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</si>
  <si>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</si>
  <si>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</si>
  <si>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</si>
  <si>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</si>
  <si>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</si>
  <si>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</si>
  <si>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</si>
  <si>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</si>
  <si>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</si>
  <si>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</si>
  <si>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</si>
  <si>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</si>
  <si>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</si>
  <si>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</si>
  <si>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</si>
  <si>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</si>
  <si>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</si>
  <si>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</si>
  <si>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</si>
  <si>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</si>
  <si>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</si>
  <si>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</si>
  <si>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</si>
  <si>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</si>
  <si>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</si>
  <si>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</si>
  <si>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</si>
  <si>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</si>
  <si>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</si>
  <si>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</si>
  <si>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</si>
  <si>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</si>
  <si>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</si>
  <si>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</si>
  <si>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</si>
  <si>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</si>
  <si>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</si>
  <si>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</si>
  <si>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</si>
  <si>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</si>
  <si>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</si>
  <si>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</si>
  <si>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</si>
  <si>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</si>
  <si>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</si>
  <si>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</si>
  <si>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</si>
  <si>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</si>
  <si>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</si>
  <si>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</si>
  <si>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</si>
  <si>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</si>
  <si>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</si>
  <si>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</si>
  <si>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</si>
  <si>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</si>
  <si>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</si>
  <si>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</si>
  <si>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</si>
  <si>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</si>
  <si>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</si>
  <si>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</si>
  <si>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</si>
  <si>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</si>
  <si>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</si>
  <si>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</si>
  <si>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</si>
  <si>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</si>
  <si>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</si>
  <si>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</si>
  <si>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</si>
  <si>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</si>
  <si>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</si>
  <si>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</si>
  <si>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</si>
  <si>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</si>
  <si>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</si>
  <si>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</si>
  <si>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</si>
  <si>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</si>
  <si>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</si>
  <si>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</si>
  <si>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</si>
  <si>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</si>
  <si>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</si>
  <si>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</si>
  <si>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</si>
  <si>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</si>
  <si>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</si>
  <si>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</si>
  <si>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</si>
  <si>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</si>
  <si>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</si>
  <si>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</si>
  <si>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</si>
  <si>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</si>
  <si>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</si>
  <si>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</si>
  <si>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</si>
  <si>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</si>
  <si>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</si>
  <si>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</si>
  <si>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</si>
  <si>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</si>
  <si>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</si>
  <si>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</si>
  <si>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</si>
  <si>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</si>
  <si>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</si>
  <si>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</si>
  <si>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</si>
  <si>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</si>
  <si>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</si>
  <si>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</si>
  <si>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</si>
  <si>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</si>
  <si>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</si>
  <si>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</si>
  <si>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</si>
  <si>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</si>
  <si>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</si>
  <si>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</si>
  <si>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</si>
  <si>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</si>
  <si>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</si>
  <si>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</si>
  <si>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</si>
  <si>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</si>
  <si>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</si>
  <si>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</si>
  <si>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</si>
  <si>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</si>
  <si>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</si>
  <si>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</si>
  <si>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</si>
  <si>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</si>
  <si>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</si>
  <si>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</si>
  <si>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</si>
  <si>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</si>
  <si>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</si>
  <si>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</si>
  <si>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</si>
  <si>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</si>
  <si>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</si>
  <si>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</si>
  <si>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</si>
  <si>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</si>
  <si>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</si>
  <si>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</si>
  <si>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</si>
  <si>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</si>
  <si>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</si>
  <si>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</si>
  <si>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</si>
  <si>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</si>
  <si>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</si>
  <si>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</si>
  <si>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</si>
  <si>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</si>
  <si>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</si>
  <si>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</si>
  <si>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</si>
  <si>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</si>
  <si>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</si>
  <si>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</si>
  <si>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</si>
  <si>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</si>
  <si>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</si>
  <si>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</si>
  <si>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</si>
  <si>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</si>
  <si>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</si>
  <si>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</si>
  <si>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</si>
  <si>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</si>
  <si>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</si>
  <si>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</si>
  <si>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</si>
  <si>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</si>
  <si>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</si>
  <si>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</si>
  <si>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</si>
  <si>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</si>
  <si>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</si>
  <si>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</si>
  <si>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</si>
  <si>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</si>
  <si>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</si>
  <si>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</si>
  <si>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</si>
  <si>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</si>
  <si>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</si>
  <si>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</si>
  <si>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</si>
  <si>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</si>
  <si>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</si>
  <si>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</si>
  <si>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</si>
  <si>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</si>
  <si>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</si>
  <si>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</si>
  <si>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</si>
  <si>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</si>
  <si>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</si>
  <si>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</si>
  <si>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</si>
  <si>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</si>
  <si>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</si>
  <si>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</si>
  <si>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</si>
  <si>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</si>
  <si>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</si>
  <si>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</si>
  <si>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</si>
  <si>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</si>
  <si>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</si>
  <si>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</si>
  <si>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</si>
  <si>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</si>
  <si>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</si>
  <si>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</si>
  <si>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</si>
  <si>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</si>
  <si>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</si>
  <si>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</si>
  <si>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</si>
  <si>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</si>
  <si>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</si>
  <si>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</si>
  <si>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</si>
  <si>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</si>
  <si>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</si>
  <si>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</si>
  <si>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</si>
  <si>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</si>
  <si>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</si>
  <si>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</si>
  <si>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</si>
  <si>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</si>
  <si>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</si>
  <si>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</si>
  <si>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</si>
  <si>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</si>
  <si>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</si>
  <si>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</si>
  <si>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</si>
  <si>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</si>
  <si>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</si>
  <si>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</si>
  <si>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</si>
  <si>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</si>
  <si>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</si>
  <si>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</si>
  <si>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</si>
  <si>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</si>
  <si>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</si>
  <si>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</si>
  <si>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</si>
  <si>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</si>
  <si>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</si>
  <si>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</si>
  <si>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</si>
  <si>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</si>
  <si>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</si>
  <si>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</si>
  <si>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</si>
  <si>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</si>
  <si>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</si>
  <si>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</si>
  <si>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</si>
  <si>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</si>
  <si>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</si>
  <si>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</si>
  <si>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</si>
  <si>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</si>
  <si>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</si>
  <si>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</si>
  <si>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</si>
  <si>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</si>
  <si>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</si>
  <si>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</si>
  <si>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</si>
  <si>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</si>
  <si>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</si>
  <si>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</si>
  <si>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</si>
  <si>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</si>
  <si>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</si>
  <si>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</si>
  <si>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</si>
  <si>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</si>
  <si>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</si>
  <si>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</si>
  <si>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</si>
  <si>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</si>
  <si>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</si>
  <si>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</si>
  <si>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</si>
  <si>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</si>
  <si>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</si>
  <si>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</si>
  <si>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</si>
  <si>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</si>
  <si>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</si>
  <si>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</si>
  <si>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</si>
  <si>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</si>
  <si>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</si>
  <si>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</si>
  <si>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</si>
  <si>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</si>
  <si>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</si>
  <si>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</si>
  <si>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</si>
  <si>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</si>
  <si>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</si>
  <si>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</si>
  <si>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</si>
  <si>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</si>
  <si>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</si>
  <si>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</si>
  <si>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</si>
  <si>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</si>
  <si>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</si>
  <si>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</si>
  <si>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</si>
  <si>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</si>
  <si>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</si>
  <si>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</si>
  <si>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</si>
  <si>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</si>
  <si>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</si>
  <si>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</si>
  <si>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</si>
  <si>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</si>
  <si>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</si>
  <si>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</si>
  <si>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</si>
  <si>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</si>
  <si>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</si>
  <si>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</si>
  <si>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</si>
  <si>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</si>
  <si>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</si>
  <si>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</si>
  <si>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</si>
  <si>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</si>
  <si>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</si>
  <si>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</si>
  <si>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</si>
  <si>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</si>
  <si>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</si>
  <si>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</si>
  <si>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</si>
  <si>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</si>
  <si>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</si>
  <si>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</si>
  <si>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</si>
  <si>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</si>
  <si>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</si>
  <si>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</si>
  <si>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</si>
  <si>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</si>
  <si>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</si>
  <si>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</si>
  <si>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</si>
  <si>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</si>
  <si>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</si>
  <si>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</si>
  <si>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</si>
  <si>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</si>
  <si>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</si>
  <si>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</si>
  <si>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</si>
  <si>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</si>
  <si>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</si>
  <si>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</si>
  <si>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</si>
  <si>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</si>
  <si>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</si>
  <si>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</si>
  <si>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</si>
  <si>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</si>
  <si>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</si>
  <si>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</si>
  <si>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</si>
  <si>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</si>
  <si>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</si>
  <si>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</si>
  <si>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</si>
  <si>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</si>
  <si>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</si>
  <si>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</si>
  <si>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</si>
  <si>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</si>
  <si>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</si>
  <si>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</si>
  <si>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</si>
  <si>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</si>
  <si>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</si>
  <si>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</si>
  <si>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</si>
  <si>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</si>
  <si>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</si>
  <si>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</si>
  <si>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</si>
  <si>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</si>
  <si>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</si>
  <si>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</si>
  <si>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</si>
  <si>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</si>
  <si>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</si>
  <si>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</si>
  <si>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</si>
  <si>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</si>
  <si>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</si>
  <si>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</si>
  <si>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</si>
  <si>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</si>
  <si>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</si>
  <si>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</si>
  <si>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</si>
  <si>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</si>
  <si>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</si>
  <si>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</si>
  <si>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</si>
  <si>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</si>
  <si>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</si>
  <si>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</si>
  <si>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</si>
  <si>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</si>
  <si>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</si>
  <si>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</si>
  <si>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</si>
  <si>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</si>
  <si>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</si>
  <si>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</si>
  <si>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</si>
  <si>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</si>
  <si>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</si>
  <si>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</si>
  <si>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</si>
  <si>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</si>
  <si>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</si>
  <si>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</si>
  <si>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</si>
  <si>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</si>
  <si>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</si>
  <si>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</si>
  <si>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</si>
  <si>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</si>
  <si>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</si>
  <si>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</si>
  <si>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</si>
  <si>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</si>
  <si>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</si>
  <si>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</si>
  <si>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</si>
  <si>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</si>
  <si>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</si>
  <si>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</si>
  <si>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</si>
  <si>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</si>
  <si>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</si>
  <si>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</si>
  <si>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</si>
  <si>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</si>
  <si>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</si>
  <si>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</si>
  <si>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</si>
  <si>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</si>
  <si>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</si>
  <si>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</si>
  <si>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</si>
  <si>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</si>
  <si>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</si>
  <si>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</si>
  <si>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</si>
  <si>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</si>
  <si>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</si>
  <si>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</si>
  <si>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</si>
  <si>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</si>
  <si>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</si>
  <si>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</si>
  <si>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</si>
  <si>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</si>
  <si>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</si>
  <si>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</si>
  <si>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</si>
  <si>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</si>
  <si>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</si>
  <si>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</si>
  <si>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</si>
  <si>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</si>
  <si>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</si>
  <si>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</si>
  <si>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</si>
  <si>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</si>
  <si>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</si>
  <si>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</si>
  <si>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</si>
  <si>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</si>
  <si>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</si>
  <si>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</si>
  <si>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</si>
  <si>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</si>
  <si>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</si>
  <si>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</si>
  <si>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</si>
  <si>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</si>
  <si>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</si>
  <si>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</si>
  <si>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</si>
  <si>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</si>
  <si>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</si>
  <si>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</si>
  <si>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</si>
  <si>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</si>
  <si>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</si>
  <si>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</si>
  <si>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</si>
  <si>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</si>
  <si>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</si>
  <si>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</si>
  <si>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</si>
  <si>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</si>
  <si>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</si>
  <si>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</si>
  <si>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</si>
  <si>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</si>
  <si>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</si>
  <si>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</si>
  <si>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</si>
  <si>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</si>
  <si>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</si>
  <si>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</si>
  <si>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</si>
  <si>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</si>
  <si>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</si>
  <si>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</si>
  <si>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</si>
  <si>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</si>
  <si>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</si>
  <si>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</si>
  <si>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</si>
  <si>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</si>
  <si>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</si>
  <si>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</si>
  <si>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</si>
  <si>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</si>
  <si>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</si>
  <si>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</si>
  <si>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</si>
  <si>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</si>
  <si>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</si>
  <si>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</si>
  <si>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</si>
  <si>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</si>
  <si>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</si>
  <si>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</si>
  <si>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</si>
  <si>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</si>
  <si>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</si>
  <si>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</si>
  <si>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</si>
  <si>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</si>
  <si>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</si>
  <si>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</si>
  <si>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</si>
  <si>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</si>
  <si>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</si>
  <si>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</si>
  <si>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</si>
  <si>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</si>
  <si>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</si>
  <si>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</si>
  <si>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</si>
  <si>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</si>
  <si>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</si>
  <si>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</si>
  <si>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</si>
  <si>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</si>
  <si>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</si>
  <si>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</si>
  <si>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</si>
  <si>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</si>
  <si>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</si>
  <si>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</si>
  <si>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</si>
  <si>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</si>
  <si>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</si>
  <si>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</si>
  <si>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</si>
  <si>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</si>
  <si>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</si>
  <si>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</si>
  <si>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</si>
  <si>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</si>
  <si>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</si>
  <si>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</si>
  <si>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</si>
  <si>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</si>
  <si>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</si>
  <si>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</si>
  <si>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</si>
  <si>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</si>
  <si>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</si>
  <si>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</si>
  <si>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</si>
  <si>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</si>
  <si>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</si>
  <si>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</si>
  <si>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</si>
  <si>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</si>
  <si>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</si>
  <si>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</si>
  <si>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</si>
  <si>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</si>
  <si>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</si>
  <si>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</si>
  <si>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</si>
  <si>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</si>
  <si>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</si>
  <si>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</si>
  <si>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</si>
  <si>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</si>
  <si>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</si>
  <si>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</si>
  <si>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</si>
  <si>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</si>
  <si>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</si>
  <si>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</si>
  <si>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</si>
  <si>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</si>
  <si>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</si>
  <si>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</si>
  <si>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</si>
  <si>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</si>
  <si>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</si>
  <si>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</si>
  <si>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</si>
  <si>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</si>
  <si>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</si>
  <si>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</si>
  <si>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</si>
  <si>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</si>
  <si>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</si>
  <si>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</si>
  <si>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</si>
  <si>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</si>
  <si>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</si>
  <si>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</si>
  <si>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</si>
  <si>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</si>
  <si>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</si>
  <si>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</si>
  <si>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</si>
  <si>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</si>
  <si>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</si>
  <si>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</si>
  <si>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</si>
  <si>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</si>
  <si>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</si>
  <si>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</si>
  <si>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</si>
  <si>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</si>
  <si>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</si>
  <si>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</si>
  <si>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</si>
  <si>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</si>
  <si>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</si>
  <si>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</si>
  <si>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</si>
  <si>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</si>
  <si>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</si>
  <si>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</si>
  <si>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</si>
  <si>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</si>
  <si>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</si>
  <si>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</si>
  <si>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</si>
  <si>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</si>
  <si>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</si>
  <si>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</si>
  <si>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</si>
  <si>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</si>
  <si>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</si>
  <si>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</si>
  <si>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</si>
  <si>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</si>
  <si>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</si>
  <si>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</si>
  <si>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</si>
  <si>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</si>
  <si>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</si>
  <si>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</si>
  <si>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</si>
  <si>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</si>
  <si>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</si>
  <si>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</si>
  <si>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</si>
  <si>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</si>
  <si>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</si>
  <si>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</si>
  <si>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</si>
  <si>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</si>
  <si>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</si>
  <si>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</si>
  <si>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</si>
  <si>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</si>
  <si>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</si>
  <si>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</si>
  <si>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</si>
  <si>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</si>
  <si>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</si>
  <si>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</si>
  <si>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</si>
  <si>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</si>
  <si>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</si>
  <si>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</si>
  <si>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</si>
  <si>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</si>
  <si>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</si>
  <si>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</si>
  <si>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</si>
  <si>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</si>
  <si>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</si>
  <si>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</si>
  <si>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</si>
  <si>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</si>
  <si>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</si>
  <si>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</si>
  <si>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</si>
  <si>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</si>
  <si>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</si>
  <si>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</si>
  <si>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</si>
  <si>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</si>
  <si>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</si>
  <si>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</si>
  <si>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</si>
  <si>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</si>
  <si>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</si>
  <si>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</si>
  <si>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</si>
  <si>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</si>
  <si>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</si>
  <si>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</si>
  <si>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</si>
  <si>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</si>
  <si>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</si>
  <si>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</si>
  <si>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</si>
  <si>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</si>
  <si>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</si>
  <si>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</si>
  <si>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</si>
  <si>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</si>
  <si>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</si>
  <si>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</si>
  <si>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</si>
  <si>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</si>
  <si>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</si>
  <si>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</si>
  <si>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</si>
  <si>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</si>
  <si>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</si>
  <si>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</si>
  <si>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</si>
  <si>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</si>
  <si>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</si>
  <si>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</si>
  <si>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</si>
  <si>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</si>
  <si>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</si>
  <si>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</si>
  <si>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</si>
  <si>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</si>
  <si>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</si>
  <si>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</si>
  <si>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</si>
  <si>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</si>
  <si>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</si>
  <si>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</si>
  <si>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</si>
  <si>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</si>
  <si>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</si>
  <si>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</si>
  <si>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</si>
  <si>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</si>
  <si>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</si>
  <si>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</si>
  <si>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</si>
  <si>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</si>
  <si>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</si>
  <si>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</si>
  <si>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</si>
  <si>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</si>
  <si>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</si>
  <si>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</si>
  <si>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</si>
  <si>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</si>
  <si>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</si>
  <si>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</si>
  <si>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</si>
  <si>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</si>
  <si>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</si>
  <si>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</si>
  <si>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</si>
  <si>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</si>
  <si>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</si>
  <si>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</si>
  <si>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</si>
  <si>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</si>
  <si>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</si>
  <si>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</si>
  <si>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</si>
  <si>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</si>
  <si>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</si>
  <si>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</si>
  <si>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</si>
  <si>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</si>
  <si>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</si>
  <si>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</si>
  <si>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</si>
  <si>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</si>
  <si>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</si>
  <si>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</si>
  <si>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</si>
  <si>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</si>
  <si>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</si>
  <si>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</si>
  <si>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</si>
  <si>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</si>
  <si>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</si>
  <si>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</si>
  <si>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</si>
  <si>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</si>
  <si>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</si>
  <si>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</si>
  <si>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</si>
  <si>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</si>
  <si>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</si>
  <si>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</si>
  <si>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</si>
  <si>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</si>
  <si>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</si>
  <si>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</si>
  <si>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</si>
  <si>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</si>
  <si>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</si>
  <si>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</si>
  <si>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</si>
  <si>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</si>
  <si>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</si>
  <si>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</si>
  <si>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</si>
  <si>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</si>
  <si>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</si>
  <si>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</si>
  <si>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</si>
  <si>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</si>
  <si>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</si>
  <si>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</si>
  <si>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</si>
  <si>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</si>
  <si>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</si>
  <si>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</si>
  <si>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</si>
  <si>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</si>
  <si>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</si>
  <si>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</si>
  <si>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</si>
  <si>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</si>
  <si>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</si>
  <si>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</si>
  <si>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</si>
  <si>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</si>
  <si>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</si>
  <si>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</si>
  <si>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</si>
  <si>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</si>
  <si>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</si>
  <si>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</si>
  <si>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</si>
  <si>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</si>
  <si>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</si>
  <si>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</si>
  <si>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</si>
  <si>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</si>
  <si>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</si>
  <si>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</si>
  <si>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</si>
  <si>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</si>
  <si>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</si>
  <si>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</si>
  <si>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</si>
  <si>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</si>
  <si>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</si>
  <si>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</si>
  <si>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</si>
  <si>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</si>
  <si>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</si>
  <si>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</si>
  <si>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</si>
  <si>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</si>
  <si>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</si>
  <si>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</si>
  <si>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</si>
  <si>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</si>
  <si>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</si>
  <si>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</si>
  <si>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</si>
  <si>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</si>
  <si>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</si>
  <si>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</si>
  <si>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</si>
  <si>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</si>
  <si>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</si>
  <si>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</si>
  <si>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</si>
  <si>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</si>
  <si>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</si>
  <si>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</si>
  <si>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</si>
  <si>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</si>
  <si>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</si>
  <si>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</si>
  <si>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</si>
  <si>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</si>
  <si>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</si>
  <si>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</si>
  <si>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</si>
  <si>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</si>
  <si>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</si>
  <si>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</si>
  <si>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</si>
  <si>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</si>
  <si>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</si>
  <si>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</si>
  <si>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</si>
  <si>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</si>
  <si>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</si>
  <si>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</si>
  <si>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</si>
  <si>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</si>
  <si>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</si>
  <si>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</si>
  <si>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</si>
  <si>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</si>
  <si>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</si>
  <si>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</si>
  <si>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</si>
  <si>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</si>
  <si>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</si>
  <si>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</si>
  <si>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</si>
  <si>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</si>
  <si>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</si>
  <si>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</si>
  <si>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</si>
  <si>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</si>
  <si>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</si>
  <si>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</si>
  <si>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</si>
  <si>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</si>
  <si>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</si>
  <si>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</si>
  <si>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</si>
  <si>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</si>
  <si>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</si>
  <si>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</si>
  <si>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</si>
  <si>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</si>
  <si>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</si>
  <si>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</si>
  <si>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</si>
  <si>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</si>
  <si>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</si>
  <si>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</si>
  <si>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</si>
  <si>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</si>
  <si>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</si>
  <si>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</si>
  <si>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</si>
  <si>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</si>
  <si>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</si>
  <si>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</si>
  <si>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</si>
  <si>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</si>
  <si>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</si>
  <si>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</si>
  <si>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</si>
  <si>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</si>
  <si>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</si>
  <si>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</si>
  <si>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</si>
  <si>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</si>
  <si>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</si>
  <si>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</si>
  <si>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</si>
  <si>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</si>
  <si>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</si>
  <si>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</si>
  <si>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</si>
  <si>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</si>
  <si>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</si>
  <si>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</si>
  <si>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</si>
  <si>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</si>
  <si>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</si>
  <si>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</si>
  <si>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</si>
  <si>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</si>
  <si>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</si>
  <si>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</si>
  <si>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</si>
  <si>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</si>
  <si>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</si>
  <si>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</si>
  <si>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</si>
  <si>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</si>
  <si>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</si>
  <si>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</si>
  <si>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</si>
  <si>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</si>
  <si>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</si>
  <si>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</si>
  <si>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</si>
  <si>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</si>
  <si>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</si>
  <si>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</si>
  <si>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</si>
  <si>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</si>
  <si>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</si>
  <si>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</si>
  <si>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</si>
  <si>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</si>
  <si>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</si>
  <si>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</si>
  <si>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</si>
  <si>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</si>
  <si>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</si>
  <si>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</si>
  <si>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</si>
  <si>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</si>
  <si>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</si>
  <si>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</si>
  <si>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</si>
  <si>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</si>
  <si>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</si>
  <si>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</si>
  <si>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</si>
  <si>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</si>
  <si>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</si>
  <si>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</si>
  <si>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</si>
  <si>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</si>
  <si>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</si>
  <si>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</si>
  <si>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</si>
  <si>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</si>
  <si>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</si>
  <si>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</si>
  <si>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</si>
  <si>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</si>
  <si>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</si>
  <si>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</si>
  <si>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</si>
  <si>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</si>
  <si>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</si>
  <si>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</si>
  <si>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</si>
  <si>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</si>
  <si>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</si>
  <si>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</si>
  <si>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</si>
  <si>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</si>
  <si>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</si>
  <si>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</si>
  <si>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</si>
  <si>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</si>
  <si>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</si>
  <si>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</si>
  <si>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</si>
  <si>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</si>
  <si>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</si>
  <si>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</si>
  <si>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</si>
  <si>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</si>
  <si>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</si>
  <si>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</si>
  <si>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</si>
  <si>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</si>
  <si>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</si>
  <si>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</si>
  <si>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</si>
  <si>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</si>
  <si>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</si>
  <si>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</si>
  <si>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</si>
  <si>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</si>
  <si>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</si>
  <si>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</si>
  <si>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</si>
  <si>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</si>
  <si>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</si>
  <si>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</si>
  <si>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</si>
  <si>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</si>
  <si>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</si>
  <si>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</si>
  <si>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</si>
  <si>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</si>
  <si>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</si>
  <si>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</si>
  <si>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</si>
  <si>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</si>
  <si>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</si>
  <si>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</si>
  <si>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</si>
  <si>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</si>
  <si>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</si>
  <si>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</si>
  <si>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</si>
  <si>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</si>
  <si>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</si>
  <si>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</si>
  <si>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</si>
  <si>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</si>
  <si>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</si>
  <si>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</si>
  <si>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</si>
  <si>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</si>
  <si>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</si>
  <si>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</si>
  <si>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</si>
  <si>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</si>
  <si>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</si>
  <si>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</si>
  <si>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</si>
  <si>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</si>
  <si>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</si>
  <si>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</si>
  <si>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</si>
  <si>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</si>
  <si>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</si>
  <si>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</si>
  <si>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</si>
  <si>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</si>
  <si>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</si>
  <si>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</si>
  <si>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</si>
  <si>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</si>
  <si>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</si>
  <si>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</si>
  <si>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</si>
  <si>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</si>
  <si>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</si>
  <si>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</si>
  <si>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</si>
  <si>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</si>
  <si>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</si>
  <si>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</si>
  <si>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</si>
  <si>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</si>
  <si>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</si>
  <si>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</si>
  <si>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</si>
  <si>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</si>
  <si>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</si>
  <si>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</si>
  <si>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</si>
  <si>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</si>
  <si>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</si>
  <si>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</si>
  <si>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</si>
  <si>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</si>
  <si>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</si>
  <si>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</si>
  <si>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</si>
  <si>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</si>
  <si>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</si>
  <si>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</si>
  <si>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</si>
  <si>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</si>
  <si>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</si>
  <si>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</si>
  <si>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</si>
  <si>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</si>
  <si>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</si>
  <si>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</si>
  <si>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</si>
  <si>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</si>
  <si>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</si>
  <si>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</si>
  <si>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</si>
  <si>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</si>
  <si>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</si>
  <si>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</si>
  <si>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</si>
  <si>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</si>
  <si>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</si>
  <si>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</si>
  <si>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</si>
  <si>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</si>
  <si>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</si>
  <si>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</si>
  <si>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</si>
  <si>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</si>
  <si>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</si>
  <si>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</si>
  <si>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</si>
  <si>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</si>
  <si>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</si>
  <si>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</si>
  <si>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</si>
  <si>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</si>
  <si>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</si>
  <si>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</si>
  <si>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</si>
  <si>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</si>
  <si>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</si>
  <si>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</si>
  <si>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</si>
  <si>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</si>
  <si>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</si>
  <si>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</si>
  <si>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</si>
  <si>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</si>
  <si>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</si>
  <si>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</si>
  <si>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</si>
  <si>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</si>
  <si>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</si>
  <si>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</si>
  <si>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</si>
  <si>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</si>
  <si>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</si>
  <si>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</si>
  <si>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</si>
  <si>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</si>
  <si>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</si>
  <si>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</si>
  <si>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</si>
  <si>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</si>
  <si>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</si>
  <si>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</si>
  <si>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</si>
  <si>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</si>
  <si>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</si>
  <si>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</si>
  <si>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</si>
  <si>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</si>
  <si>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</si>
  <si>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</si>
  <si>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</si>
  <si>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</si>
  <si>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</si>
  <si>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</si>
  <si>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</si>
  <si>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</si>
  <si>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</si>
  <si>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</si>
  <si>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</si>
  <si>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</si>
  <si>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</si>
  <si>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</si>
  <si>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</si>
  <si>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</si>
  <si>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</si>
  <si>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</si>
  <si>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</si>
  <si>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</si>
  <si>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</si>
  <si>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</si>
  <si>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</si>
  <si>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</si>
  <si>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</si>
  <si>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</si>
  <si>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</si>
  <si>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</si>
  <si>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</si>
  <si>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</si>
  <si>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</si>
  <si>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</si>
  <si>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</si>
  <si>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</si>
  <si>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</si>
  <si>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</si>
  <si>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</si>
  <si>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</si>
  <si>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</si>
  <si>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</si>
  <si>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</si>
  <si>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</si>
  <si>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</si>
  <si>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</si>
  <si>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</si>
  <si>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</si>
  <si>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</si>
  <si>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</si>
  <si>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</si>
  <si>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</si>
  <si>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</si>
  <si>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</si>
  <si>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</si>
  <si>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</si>
  <si>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</si>
  <si>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</si>
  <si>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</si>
  <si>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</si>
  <si>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</si>
  <si>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</si>
  <si>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</si>
  <si>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</si>
  <si>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</si>
  <si>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</si>
  <si>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</si>
  <si>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</si>
  <si>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</si>
  <si>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</si>
  <si>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</si>
  <si>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</si>
  <si>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</si>
  <si>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</si>
  <si>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</si>
  <si>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</si>
  <si>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</si>
  <si>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</si>
  <si>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</si>
  <si>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</si>
  <si>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</si>
  <si>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</si>
  <si>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</si>
  <si>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</si>
  <si>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</si>
  <si>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</si>
  <si>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</si>
  <si>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</si>
  <si>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</si>
  <si>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</si>
  <si>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</si>
  <si>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</si>
  <si>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</si>
  <si>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</si>
  <si>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</si>
  <si>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</si>
  <si>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</si>
  <si>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</si>
  <si>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</si>
  <si>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</si>
  <si>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</si>
  <si>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</si>
  <si>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</si>
  <si>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</si>
  <si>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</si>
  <si>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</si>
  <si>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</si>
  <si>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</si>
  <si>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</si>
  <si>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</si>
  <si>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</si>
  <si>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</si>
  <si>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</si>
  <si>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</si>
  <si>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</si>
  <si>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</si>
  <si>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</si>
  <si>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</si>
  <si>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</si>
  <si>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</si>
  <si>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</si>
  <si>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</si>
  <si>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</si>
  <si>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</si>
  <si>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</si>
  <si>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</si>
  <si>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</si>
  <si>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</si>
  <si>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</si>
  <si>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</si>
  <si>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</si>
  <si>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</si>
  <si>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</si>
  <si>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</si>
  <si>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</si>
  <si>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</si>
  <si>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</si>
  <si>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</si>
  <si>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</si>
  <si>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</si>
  <si>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</si>
  <si>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</si>
  <si>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</si>
  <si>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</si>
  <si>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</si>
  <si>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</si>
  <si>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</si>
  <si>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</si>
  <si>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</si>
  <si>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</si>
  <si>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</si>
  <si>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</si>
  <si>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</si>
  <si>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</si>
  <si>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</si>
  <si>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</si>
  <si>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</si>
  <si>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</si>
  <si>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</si>
  <si>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</si>
  <si>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</si>
  <si>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</si>
  <si>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</si>
  <si>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</si>
  <si>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</si>
  <si>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</si>
  <si>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</si>
  <si>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</si>
  <si>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</si>
  <si>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</si>
  <si>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</si>
  <si>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</si>
  <si>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</si>
  <si>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</si>
  <si>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</si>
  <si>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</si>
  <si>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</si>
  <si>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</si>
  <si>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</si>
  <si>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</si>
  <si>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</si>
  <si>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</si>
  <si>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</si>
  <si>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</si>
  <si>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</si>
  <si>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</si>
  <si>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</si>
  <si>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</si>
  <si>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</si>
  <si>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</si>
  <si>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</si>
  <si>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</si>
  <si>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</si>
  <si>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</si>
  <si>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</si>
  <si>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</si>
  <si>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</si>
  <si>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</si>
  <si>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</si>
  <si>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</si>
  <si>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</si>
  <si>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</si>
  <si>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</si>
  <si>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</si>
  <si>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</si>
  <si>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</si>
  <si>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</si>
  <si>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</si>
  <si>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</si>
  <si>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</si>
  <si>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</si>
  <si>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</si>
  <si>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</si>
  <si>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</si>
  <si>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</si>
  <si>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</si>
  <si>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</si>
  <si>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</si>
  <si>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</si>
  <si>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</si>
  <si>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</si>
  <si>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</si>
  <si>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</si>
  <si>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</si>
  <si>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</si>
  <si>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</si>
  <si>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</si>
  <si>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</si>
  <si>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</si>
  <si>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</si>
  <si>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</si>
  <si>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</si>
  <si>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</si>
  <si>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</si>
  <si>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</si>
  <si>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</si>
  <si>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</si>
  <si>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</si>
  <si>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</si>
  <si>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</si>
  <si>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</si>
  <si>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</si>
  <si>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</si>
  <si>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</si>
  <si>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</si>
  <si>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</si>
  <si>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</si>
  <si>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</si>
  <si>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</si>
  <si>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</si>
  <si>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</si>
  <si>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</si>
  <si>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</si>
  <si>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</si>
  <si>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</si>
  <si>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</si>
  <si>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</si>
  <si>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</si>
  <si>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</si>
  <si>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</si>
  <si>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</si>
  <si>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</si>
  <si>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</si>
  <si>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</si>
  <si>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</si>
  <si>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</si>
  <si>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</si>
  <si>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</si>
  <si>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</si>
  <si>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</si>
  <si>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</si>
  <si>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</si>
  <si>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</si>
  <si>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</si>
  <si>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</si>
  <si>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</si>
  <si>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</si>
  <si>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</si>
  <si>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</si>
  <si>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</si>
  <si>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</si>
  <si>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</si>
  <si>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</si>
  <si>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</si>
  <si>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</si>
  <si>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</si>
  <si>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</si>
  <si>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</si>
  <si>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</si>
  <si>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</si>
  <si>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</si>
  <si>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</si>
  <si>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</si>
  <si>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</si>
  <si>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</si>
  <si>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</si>
  <si>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</si>
  <si>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</si>
  <si>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</si>
  <si>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</si>
  <si>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</si>
  <si>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</si>
  <si>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</si>
  <si>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</si>
  <si>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</si>
  <si>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</si>
  <si>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</si>
  <si>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</si>
  <si>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</si>
  <si>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</si>
  <si>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</si>
  <si>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</si>
  <si>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</si>
  <si>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</si>
  <si>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</si>
  <si>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</si>
  <si>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</si>
  <si>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</si>
  <si>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</si>
  <si>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</si>
  <si>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</si>
  <si>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</si>
  <si>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</si>
  <si>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</si>
  <si>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</si>
  <si>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</si>
  <si>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</si>
  <si>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</si>
  <si>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</si>
  <si>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</si>
  <si>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</si>
  <si>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</si>
  <si>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</si>
  <si>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</si>
  <si>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</si>
  <si>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</si>
  <si>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</si>
  <si>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</si>
  <si>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</si>
  <si>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</si>
  <si>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</si>
  <si>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</si>
  <si>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</si>
  <si>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</si>
  <si>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</si>
  <si>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</si>
  <si>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</si>
  <si>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</si>
  <si>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</si>
  <si>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</si>
  <si>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</si>
  <si>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</si>
  <si>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</si>
  <si>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</si>
  <si>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</si>
  <si>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</si>
  <si>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</si>
  <si>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</si>
  <si>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</si>
  <si>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</si>
  <si>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</si>
  <si>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</si>
  <si>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</si>
  <si>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</si>
  <si>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</si>
  <si>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</si>
  <si>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</si>
  <si>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</si>
  <si>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</si>
  <si>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</si>
  <si>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</si>
  <si>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</si>
  <si>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</si>
  <si>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</si>
  <si>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</si>
  <si>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</si>
  <si>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</si>
  <si>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</si>
  <si>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</si>
  <si>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</si>
  <si>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</si>
  <si>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</si>
  <si>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</si>
  <si>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</si>
  <si>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</si>
  <si>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</si>
  <si>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</si>
  <si>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</si>
  <si>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</si>
  <si>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</si>
  <si>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</si>
  <si>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</si>
  <si>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</si>
  <si>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</si>
  <si>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</si>
  <si>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</si>
  <si>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</si>
  <si>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</si>
  <si>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</si>
  <si>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</si>
  <si>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</si>
  <si>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</si>
  <si>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</si>
  <si>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</si>
  <si>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</si>
  <si>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</si>
  <si>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</si>
  <si>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</si>
  <si>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</si>
  <si>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</si>
  <si>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</si>
  <si>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</si>
  <si>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</si>
  <si>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</si>
  <si>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</si>
  <si>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</si>
  <si>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</si>
  <si>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</si>
  <si>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</si>
  <si>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</si>
  <si>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</si>
  <si>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</si>
  <si>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</si>
  <si>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</si>
  <si>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</si>
  <si>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</si>
  <si>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</si>
  <si>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</si>
  <si>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</si>
  <si>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</si>
  <si>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</si>
  <si>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</si>
  <si>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</si>
  <si>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</si>
  <si>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</si>
  <si>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</si>
  <si>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</si>
  <si>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</si>
  <si>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</si>
  <si>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</si>
  <si>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</si>
  <si>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</si>
  <si>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</si>
  <si>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</si>
  <si>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</si>
  <si>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</si>
  <si>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</si>
  <si>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</si>
  <si>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</si>
  <si>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</si>
  <si>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</si>
  <si>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</si>
  <si>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</si>
  <si>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</si>
  <si>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</si>
  <si>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</si>
  <si>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</si>
  <si>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</si>
  <si>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</si>
  <si>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</si>
  <si>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</si>
  <si>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</si>
  <si>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</si>
  <si>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</si>
  <si>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</si>
  <si>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</si>
  <si>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</si>
  <si>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</si>
  <si>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</si>
  <si>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</si>
  <si>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</si>
  <si>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</si>
  <si>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</si>
  <si>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</si>
  <si>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</si>
  <si>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</si>
  <si>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</si>
  <si>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</si>
  <si>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</si>
  <si>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</si>
  <si>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</si>
  <si>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</si>
  <si>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</si>
  <si>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</si>
  <si>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</si>
  <si>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</si>
  <si>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</si>
  <si>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</si>
  <si>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</si>
  <si>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</si>
  <si>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</si>
  <si>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</si>
  <si>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</si>
  <si>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</si>
  <si>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</si>
  <si>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</si>
  <si>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</si>
  <si>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</si>
  <si>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</si>
  <si>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</si>
  <si>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</si>
  <si>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</si>
  <si>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</si>
  <si>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</si>
  <si>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</si>
  <si>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</si>
  <si>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</si>
  <si>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</si>
  <si>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</si>
  <si>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</si>
  <si>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</si>
  <si>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</si>
  <si>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</si>
  <si>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</si>
  <si>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</si>
  <si>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</si>
  <si>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</si>
  <si>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</si>
  <si>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</si>
  <si>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</si>
  <si>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</si>
  <si>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</si>
  <si>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</si>
  <si>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</si>
  <si>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</si>
  <si>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</si>
  <si>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</si>
  <si>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</si>
  <si>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</si>
  <si>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</si>
  <si>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</si>
  <si>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</si>
  <si>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</si>
  <si>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</si>
  <si>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</si>
  <si>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</si>
  <si>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</si>
  <si>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</si>
  <si>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</si>
  <si>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</si>
  <si>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</si>
  <si>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</si>
  <si>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</si>
  <si>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</si>
  <si>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</si>
  <si>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</si>
  <si>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</si>
  <si>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</si>
  <si>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</si>
  <si>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</si>
  <si>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</si>
  <si>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</si>
  <si>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</si>
  <si>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</si>
  <si>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</si>
  <si>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</si>
  <si>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</si>
  <si>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</si>
  <si>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</si>
  <si>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</si>
  <si>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</si>
  <si>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</si>
  <si>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</si>
  <si>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</si>
  <si>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</si>
  <si>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</si>
  <si>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</si>
  <si>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</si>
  <si>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</si>
  <si>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</si>
  <si>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</si>
  <si>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</si>
  <si>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</si>
  <si>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</si>
  <si>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</si>
  <si>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</si>
  <si>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</si>
  <si>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</si>
  <si>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</si>
  <si>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</si>
  <si>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</si>
  <si>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</si>
  <si>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</si>
  <si>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</si>
  <si>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</si>
  <si>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</si>
  <si>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</si>
  <si>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</si>
  <si>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</si>
  <si>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</si>
  <si>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</si>
  <si>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</si>
  <si>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</si>
  <si>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</si>
  <si>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</si>
  <si>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</si>
  <si>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</si>
  <si>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</si>
  <si>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</si>
  <si>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</si>
  <si>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</si>
  <si>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</si>
  <si>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</si>
  <si>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</si>
  <si>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</si>
  <si>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</si>
  <si>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</si>
  <si>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</si>
  <si>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</si>
  <si>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</si>
  <si>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</si>
  <si>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</si>
  <si>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</si>
  <si>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</si>
  <si>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</si>
  <si>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</si>
  <si>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</si>
  <si>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</si>
  <si>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</si>
  <si>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</si>
  <si>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</si>
  <si>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</si>
  <si>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</si>
  <si>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</si>
  <si>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</si>
  <si>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</si>
  <si>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</si>
  <si>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</si>
  <si>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</si>
  <si>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</si>
  <si>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</si>
  <si>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</si>
  <si>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</si>
  <si>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</si>
  <si>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</si>
  <si>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</si>
  <si>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</si>
  <si>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</si>
  <si>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</si>
  <si>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</si>
  <si>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</si>
  <si>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</si>
  <si>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</si>
  <si>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</si>
  <si>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</si>
  <si>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</si>
  <si>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</si>
  <si>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</si>
  <si>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</si>
  <si>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</si>
  <si>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</si>
  <si>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</si>
  <si>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</si>
  <si>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</si>
  <si>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</si>
  <si>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</si>
  <si>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</si>
  <si>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</si>
  <si>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</si>
  <si>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</si>
  <si>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</si>
  <si>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</si>
  <si>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</si>
  <si>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</si>
  <si>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</si>
  <si>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</si>
  <si>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</si>
  <si>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</si>
  <si>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</si>
  <si>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</si>
  <si>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</si>
  <si>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</si>
  <si>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</si>
  <si>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</si>
  <si>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</si>
  <si>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</si>
  <si>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</si>
  <si>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</si>
  <si>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</si>
  <si>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</si>
  <si>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</si>
  <si>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</si>
  <si>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</si>
  <si>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</si>
  <si>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</si>
  <si>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</si>
  <si>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</si>
  <si>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</si>
  <si>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</si>
  <si>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</si>
  <si>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</si>
  <si>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</si>
  <si>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</si>
  <si>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</si>
  <si>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</si>
  <si>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</si>
  <si>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</si>
  <si>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</si>
  <si>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</si>
  <si>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</si>
  <si>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</si>
  <si>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</si>
  <si>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</si>
  <si>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</si>
  <si>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</si>
  <si>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</si>
  <si>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</si>
  <si>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</si>
  <si>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</si>
  <si>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</si>
  <si>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</si>
  <si>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</si>
  <si>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</si>
  <si>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</si>
  <si>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</si>
  <si>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</si>
  <si>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</si>
  <si>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</si>
  <si>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</si>
  <si>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</si>
  <si>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</si>
  <si>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</si>
  <si>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</si>
  <si>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</si>
  <si>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</si>
  <si>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</si>
  <si>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</si>
  <si>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</si>
  <si>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</si>
  <si>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</si>
  <si>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</si>
  <si>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</si>
  <si>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</si>
  <si>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</si>
  <si>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</si>
  <si>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</si>
  <si>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</si>
  <si>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</si>
  <si>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</si>
  <si>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</si>
  <si>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</si>
  <si>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</si>
  <si>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</si>
  <si>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</si>
  <si>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</si>
  <si>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</si>
  <si>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</si>
  <si>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</si>
  <si>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</si>
  <si>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</si>
  <si>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</si>
  <si>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</si>
  <si>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</si>
  <si>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</si>
  <si>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</si>
  <si>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</si>
  <si>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</si>
  <si>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</si>
  <si>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</si>
  <si>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</si>
  <si>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</si>
  <si>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</si>
  <si>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</si>
  <si>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</si>
  <si>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</si>
  <si>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</si>
  <si>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</si>
  <si>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</si>
  <si>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</si>
  <si>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</si>
  <si>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</si>
  <si>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</si>
  <si>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</si>
  <si>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</si>
  <si>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</si>
  <si>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</si>
  <si>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</si>
  <si>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</si>
  <si>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</si>
  <si>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</si>
  <si>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</si>
  <si>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</si>
  <si>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</si>
  <si>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</si>
  <si>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</si>
  <si>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</si>
  <si>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</si>
  <si>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</si>
  <si>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</si>
  <si>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</si>
  <si>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</si>
  <si>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</si>
  <si>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</si>
  <si>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</si>
  <si>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</si>
  <si>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</si>
  <si>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</si>
  <si>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</si>
  <si>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</si>
  <si>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</si>
  <si>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</si>
  <si>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</si>
  <si>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</si>
  <si>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</si>
  <si>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</si>
  <si>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</si>
  <si>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</si>
  <si>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</si>
  <si>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</si>
  <si>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</si>
  <si>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</si>
  <si>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</si>
  <si>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</si>
  <si>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</si>
  <si>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</si>
  <si>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</si>
  <si>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</si>
  <si>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</si>
  <si>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</si>
  <si>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</si>
  <si>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</si>
  <si>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</si>
  <si>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</si>
  <si>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</si>
  <si>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</si>
  <si>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</si>
  <si>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</si>
  <si>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</si>
  <si>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</si>
  <si>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</si>
  <si>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</si>
  <si>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</si>
  <si>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</si>
  <si>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</si>
  <si>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</si>
  <si>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</si>
  <si>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</si>
  <si>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</si>
  <si>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</si>
  <si>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</si>
  <si>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</si>
  <si>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</si>
  <si>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</si>
  <si>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</si>
  <si>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</si>
  <si>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</si>
  <si>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</si>
  <si>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</si>
  <si>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</si>
  <si>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</si>
  <si>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</si>
  <si>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</si>
  <si>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</si>
  <si>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</si>
  <si>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</si>
  <si>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</si>
  <si>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</si>
  <si>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</si>
  <si>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</si>
  <si>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</si>
  <si>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</si>
  <si>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</si>
  <si>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</si>
  <si>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</si>
  <si>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</si>
  <si>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</si>
  <si>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</si>
  <si>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</si>
  <si>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</si>
  <si>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</si>
  <si>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</si>
  <si>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</si>
  <si>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</si>
  <si>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</si>
  <si>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</si>
  <si>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</si>
  <si>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</si>
  <si>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</si>
  <si>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</si>
  <si>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</si>
  <si>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</si>
  <si>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</si>
  <si>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</si>
  <si>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</si>
  <si>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</si>
  <si>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</si>
  <si>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</si>
  <si>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</si>
  <si>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</si>
  <si>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</si>
  <si>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</si>
  <si>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</si>
  <si>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</si>
  <si>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</si>
  <si>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</si>
  <si>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</si>
  <si>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</si>
  <si>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</si>
  <si>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</si>
  <si>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</si>
  <si>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</si>
  <si>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</si>
  <si>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</si>
  <si>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</si>
  <si>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</si>
  <si>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</si>
  <si>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</si>
  <si>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</si>
  <si>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</si>
  <si>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</si>
  <si>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</si>
  <si>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</si>
  <si>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</si>
  <si>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</si>
  <si>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</si>
  <si>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</si>
  <si>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</si>
  <si>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</si>
  <si>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</si>
  <si>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</si>
  <si>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</si>
  <si>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</si>
  <si>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</si>
  <si>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</si>
  <si>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</si>
  <si>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</si>
  <si>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</si>
  <si>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</si>
  <si>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</si>
  <si>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</si>
  <si>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</si>
  <si>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</si>
  <si>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</si>
  <si>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</si>
  <si>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</si>
  <si>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</si>
  <si>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</si>
  <si>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</si>
  <si>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</si>
  <si>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</si>
  <si>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</si>
  <si>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</si>
  <si>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</si>
  <si>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</si>
  <si>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</si>
  <si>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</si>
  <si>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</si>
  <si>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</si>
  <si>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</si>
  <si>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</si>
  <si>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</si>
  <si>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</si>
  <si>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</si>
  <si>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</si>
  <si>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</si>
  <si>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</si>
  <si>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</si>
  <si>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</si>
  <si>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</si>
  <si>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</si>
  <si>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</si>
  <si>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</si>
  <si>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</si>
  <si>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</si>
  <si>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</si>
  <si>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</si>
  <si>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</si>
  <si>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</si>
  <si>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</si>
  <si>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</si>
  <si>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</si>
  <si>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</si>
  <si>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</si>
  <si>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</si>
  <si>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</si>
  <si>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</si>
  <si>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</si>
  <si>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</si>
  <si>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</si>
  <si>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</si>
  <si>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</si>
  <si>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</si>
  <si>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</si>
  <si>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</si>
  <si>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</si>
  <si>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</si>
  <si>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</si>
  <si>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</si>
  <si>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</si>
  <si>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</si>
  <si>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</si>
  <si>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</si>
  <si>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</si>
  <si>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</si>
  <si>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</si>
  <si>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</si>
  <si>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</si>
  <si>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</si>
  <si>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</si>
  <si>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</si>
  <si>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</si>
  <si>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</si>
  <si>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</si>
  <si>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</si>
  <si>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</si>
  <si>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</si>
  <si>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</si>
  <si>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</si>
  <si>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</si>
  <si>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</si>
  <si>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</si>
  <si>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</si>
  <si>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</si>
  <si>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</si>
  <si>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</si>
  <si>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</si>
  <si>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</si>
  <si>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</si>
  <si>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</si>
  <si>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</si>
  <si>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</si>
  <si>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</si>
  <si>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</si>
  <si>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</si>
  <si>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</si>
  <si>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</si>
  <si>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</si>
  <si>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</si>
  <si>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</si>
  <si>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</si>
  <si>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</si>
  <si>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</si>
  <si>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</si>
  <si>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</si>
  <si>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</si>
  <si>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</si>
  <si>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</si>
  <si>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</si>
  <si>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</si>
  <si>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</si>
  <si>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</si>
  <si>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</si>
  <si>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</si>
  <si>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</si>
  <si>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</si>
  <si>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</si>
  <si>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</si>
  <si>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</si>
  <si>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</si>
  <si>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</si>
  <si>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</si>
  <si>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</si>
  <si>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</si>
  <si>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</si>
  <si>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</si>
  <si>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</si>
  <si>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</si>
  <si>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</si>
  <si>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</si>
  <si>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</si>
  <si>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</si>
  <si>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</si>
  <si>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</si>
  <si>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</si>
  <si>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</si>
  <si>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</si>
  <si>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</si>
  <si>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</si>
  <si>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</si>
  <si>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</si>
  <si>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</si>
  <si>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</si>
  <si>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</si>
  <si>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</si>
  <si>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</si>
  <si>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</si>
  <si>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</si>
  <si>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</si>
  <si>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</si>
  <si>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</si>
  <si>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</si>
  <si>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</si>
  <si>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</si>
  <si>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</si>
  <si>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</si>
  <si>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</si>
  <si>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</si>
  <si>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</si>
  <si>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</si>
  <si>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</si>
  <si>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</si>
  <si>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</si>
  <si>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</si>
  <si>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</si>
  <si>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</si>
  <si>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</si>
  <si>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</si>
  <si>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</si>
  <si>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</si>
  <si>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</si>
  <si>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</si>
  <si>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</si>
  <si>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</si>
  <si>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</si>
  <si>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</si>
  <si>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</si>
  <si>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</si>
  <si>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</si>
  <si>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</si>
  <si>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</si>
  <si>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</si>
  <si>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</si>
  <si>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</si>
  <si>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</si>
  <si>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</si>
  <si>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</si>
  <si>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</si>
  <si>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</si>
  <si>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</si>
  <si>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</si>
  <si>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</si>
  <si>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</si>
  <si>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</si>
  <si>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</si>
  <si>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</si>
  <si>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</si>
  <si>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</si>
  <si>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</si>
  <si>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</si>
  <si>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</si>
  <si>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</si>
  <si>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</si>
  <si>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</si>
  <si>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</si>
  <si>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</si>
  <si>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</si>
  <si>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</si>
  <si>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</si>
  <si>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</si>
  <si>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</si>
  <si>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</si>
  <si>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</si>
  <si>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</si>
  <si>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</si>
  <si>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</si>
  <si>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</si>
  <si>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</si>
  <si>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</si>
  <si>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</si>
  <si>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</si>
  <si>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</si>
  <si>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</si>
  <si>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</si>
  <si>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</si>
  <si>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</si>
  <si>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</si>
  <si>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</si>
  <si>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</si>
  <si>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</si>
  <si>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</si>
  <si>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</si>
  <si>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</si>
  <si>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</si>
  <si>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</si>
  <si>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</si>
  <si>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</si>
  <si>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</si>
  <si>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</si>
  <si>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</si>
  <si>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</si>
  <si>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</si>
  <si>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</si>
  <si>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</si>
  <si>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</si>
  <si>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</si>
  <si>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</si>
  <si>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</si>
  <si>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</si>
  <si>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</si>
  <si>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</si>
  <si>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</si>
  <si>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</si>
  <si>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</si>
  <si>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</si>
  <si>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</si>
  <si>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</si>
  <si>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</si>
  <si>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</si>
  <si>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</si>
  <si>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</si>
  <si>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</si>
  <si>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</si>
  <si>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</si>
  <si>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</si>
  <si>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</si>
  <si>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</si>
  <si>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</si>
  <si>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</si>
  <si>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</si>
  <si>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</si>
  <si>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</si>
  <si>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</si>
  <si>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</si>
  <si>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</si>
  <si>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</si>
  <si>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</si>
  <si>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</si>
  <si>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</si>
  <si>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</si>
  <si>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</si>
  <si>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</si>
  <si>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</si>
  <si>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</si>
  <si>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</si>
  <si>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</si>
  <si>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</si>
  <si>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</si>
  <si>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</si>
  <si>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</si>
  <si>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</si>
  <si>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</si>
  <si>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</si>
  <si>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</si>
  <si>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</si>
  <si>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</si>
  <si>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</si>
  <si>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</si>
  <si>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</si>
  <si>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</si>
  <si>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</si>
  <si>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</si>
  <si>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</si>
  <si>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</si>
  <si>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</si>
  <si>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</si>
  <si>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</si>
  <si>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</si>
  <si>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</si>
  <si>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</si>
  <si>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</si>
  <si>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</si>
  <si>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</si>
  <si>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</si>
  <si>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</si>
  <si>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</si>
  <si>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</si>
  <si>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</si>
  <si>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</si>
  <si>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</si>
  <si>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</si>
  <si>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</si>
  <si>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</si>
  <si>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</si>
  <si>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</si>
  <si>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</si>
  <si>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</si>
  <si>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</si>
  <si>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</si>
  <si>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</si>
  <si>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</si>
  <si>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</si>
  <si>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</si>
  <si>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</si>
  <si>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</si>
  <si>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</si>
  <si>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</si>
  <si>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</si>
  <si>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</si>
  <si>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</si>
  <si>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</si>
  <si>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</si>
  <si>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</si>
  <si>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</si>
  <si>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</si>
  <si>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</si>
  <si>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</si>
  <si>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</si>
  <si>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</si>
  <si>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</si>
  <si>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</si>
  <si>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</si>
  <si>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</si>
  <si>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</si>
  <si>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</si>
  <si>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</si>
  <si>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</si>
  <si>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</si>
  <si>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</si>
  <si>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</si>
  <si>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</si>
  <si>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</si>
  <si>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</si>
  <si>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</si>
  <si>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</si>
  <si>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</si>
  <si>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</si>
  <si>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</si>
  <si>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</si>
  <si>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</si>
  <si>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</si>
  <si>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</si>
  <si>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</si>
  <si>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</si>
  <si>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</si>
  <si>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</si>
  <si>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</si>
  <si>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</si>
  <si>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</si>
  <si>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</si>
  <si>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</si>
  <si>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</si>
  <si>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</si>
  <si>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</si>
  <si>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</si>
  <si>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</si>
  <si>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</si>
  <si>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</si>
  <si>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</si>
  <si>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</si>
  <si>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</si>
  <si>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</si>
  <si>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</si>
  <si>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</si>
  <si>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</si>
  <si>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</si>
  <si>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</si>
  <si>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</si>
  <si>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</si>
  <si>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</si>
  <si>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</si>
  <si>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</si>
  <si>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</si>
  <si>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</si>
  <si>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</si>
  <si>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</si>
  <si>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</si>
  <si>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</si>
  <si>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</si>
  <si>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</si>
  <si>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</si>
  <si>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</si>
  <si>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</si>
  <si>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</si>
  <si>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</si>
  <si>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</si>
  <si>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</si>
  <si>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</si>
  <si>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</si>
  <si>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</si>
  <si>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</si>
  <si>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</si>
  <si>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</si>
  <si>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</si>
  <si>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</si>
  <si>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</si>
  <si>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</si>
  <si>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</si>
  <si>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</si>
  <si>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</si>
  <si>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</si>
  <si>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</si>
  <si>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</si>
  <si>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</si>
  <si>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</si>
  <si>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</si>
  <si>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</si>
  <si>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</si>
  <si>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</si>
  <si>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</si>
  <si>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</si>
  <si>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</si>
  <si>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</si>
  <si>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</si>
  <si>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</si>
  <si>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</si>
  <si>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</si>
  <si>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</si>
  <si>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</si>
  <si>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</si>
  <si>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</si>
  <si>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</si>
  <si>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</si>
  <si>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</si>
  <si>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</si>
  <si>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</si>
  <si>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</si>
  <si>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</si>
  <si>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</si>
  <si>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</si>
  <si>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</si>
  <si>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</si>
  <si>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</si>
  <si>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</si>
  <si>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</si>
  <si>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</si>
  <si>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</si>
  <si>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</si>
  <si>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</si>
  <si>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</si>
  <si>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</si>
  <si>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</si>
  <si>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</si>
  <si>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</si>
  <si>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</si>
  <si>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</si>
  <si>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</si>
  <si>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</si>
  <si>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</si>
  <si>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</si>
  <si>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</si>
  <si>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</si>
  <si>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</si>
  <si>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</si>
  <si>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</si>
  <si>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</si>
  <si>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</si>
  <si>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</si>
  <si>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</si>
  <si>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</si>
  <si>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</si>
  <si>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</si>
  <si>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</si>
  <si>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</si>
  <si>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</si>
  <si>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</si>
  <si>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</si>
  <si>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</si>
  <si>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</si>
  <si>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</si>
  <si>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</si>
  <si>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</si>
  <si>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</si>
  <si>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</si>
  <si>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</si>
  <si>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</si>
  <si>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</si>
  <si>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</si>
  <si>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</si>
  <si>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</si>
  <si>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</si>
  <si>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</si>
  <si>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</si>
  <si>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</si>
  <si>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</si>
  <si>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</si>
  <si>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</si>
  <si>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</si>
  <si>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</si>
  <si>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</si>
  <si>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</si>
  <si>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</si>
  <si>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</si>
  <si>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</si>
  <si>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</si>
  <si>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</si>
  <si>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</si>
  <si>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</si>
  <si>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</si>
  <si>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</si>
  <si>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</si>
  <si>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</si>
  <si>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</si>
  <si>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</si>
  <si>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</si>
  <si>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</si>
  <si>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</si>
  <si>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</si>
  <si>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</si>
  <si>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</si>
  <si>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</si>
  <si>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</si>
  <si>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</si>
  <si>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</si>
  <si>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</si>
  <si>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</si>
  <si>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</si>
  <si>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</si>
  <si>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</si>
  <si>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</si>
  <si>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</si>
  <si>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</si>
  <si>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</si>
  <si>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</si>
  <si>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</si>
  <si>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</si>
  <si>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</si>
  <si>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</si>
  <si>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</si>
  <si>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</si>
  <si>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</si>
  <si>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</si>
  <si>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</si>
  <si>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</si>
  <si>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</si>
  <si>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</si>
  <si>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</si>
  <si>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</si>
  <si>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</si>
  <si>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</si>
  <si>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</si>
  <si>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</si>
  <si>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</si>
  <si>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</si>
  <si>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</si>
  <si>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</si>
  <si>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</si>
  <si>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</si>
  <si>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</si>
  <si>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</si>
  <si>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</si>
  <si>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</si>
  <si>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</si>
  <si>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</si>
  <si>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</si>
  <si>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</si>
  <si>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</si>
  <si>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</si>
  <si>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</si>
  <si>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</si>
  <si>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</si>
  <si>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</si>
  <si>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</si>
  <si>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</si>
  <si>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</si>
  <si>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</si>
  <si>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</si>
  <si>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</si>
  <si>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</si>
  <si>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</si>
  <si>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</si>
  <si>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</si>
  <si>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</si>
  <si>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</si>
  <si>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</si>
  <si>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</si>
  <si>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</si>
  <si>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</si>
  <si>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</si>
  <si>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</si>
  <si>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</si>
  <si>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</si>
  <si>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</si>
  <si>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</si>
  <si>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</si>
  <si>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</si>
  <si>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</si>
  <si>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</si>
  <si>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</si>
  <si>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</si>
  <si>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</si>
  <si>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</si>
  <si>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</si>
  <si>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</si>
  <si>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</si>
  <si>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</si>
  <si>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</si>
  <si>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</si>
  <si>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</si>
  <si>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</si>
  <si>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</si>
  <si>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</si>
  <si>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</si>
  <si>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</si>
  <si>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</si>
  <si>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</si>
  <si>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</si>
  <si>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</si>
  <si>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</si>
  <si>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</si>
  <si>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</si>
  <si>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</si>
  <si>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</si>
  <si>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</si>
  <si>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</si>
  <si>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</si>
  <si>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</si>
  <si>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</si>
  <si>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</si>
  <si>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</si>
  <si>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</si>
  <si>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</si>
  <si>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</si>
  <si>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</si>
  <si>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</si>
  <si>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</si>
  <si>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</si>
  <si>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</si>
  <si>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</si>
  <si>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</si>
  <si>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</si>
  <si>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</si>
  <si>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</si>
  <si>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</si>
  <si>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</si>
  <si>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</si>
  <si>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</si>
  <si>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</si>
  <si>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</si>
  <si>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</si>
  <si>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</si>
  <si>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</si>
  <si>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</si>
  <si>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</si>
  <si>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</si>
  <si>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</si>
  <si>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</si>
  <si>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</si>
  <si>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</si>
  <si>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</si>
  <si>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</si>
  <si>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</si>
  <si>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</si>
  <si>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</si>
  <si>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</si>
  <si>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</si>
  <si>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</si>
  <si>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</si>
  <si>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</si>
  <si>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</si>
  <si>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</si>
  <si>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</si>
  <si>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</si>
  <si>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</si>
  <si>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</si>
  <si>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</si>
  <si>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</si>
  <si>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</si>
  <si>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</si>
  <si>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</si>
  <si>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</si>
  <si>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</si>
  <si>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</si>
  <si>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</si>
  <si>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</si>
  <si>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</si>
  <si>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</si>
  <si>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</si>
  <si>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</si>
  <si>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</si>
  <si>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</si>
  <si>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</si>
  <si>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</si>
  <si>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</si>
  <si>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</si>
  <si>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</si>
  <si>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</si>
  <si>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</si>
  <si>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</si>
  <si>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</si>
  <si>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</si>
  <si>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</si>
  <si>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</si>
  <si>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</si>
  <si>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</si>
  <si>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</si>
  <si>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</si>
  <si>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</si>
  <si>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</si>
  <si>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</si>
  <si>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</si>
  <si>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</si>
  <si>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</si>
  <si>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</si>
  <si>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</si>
  <si>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</si>
  <si>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</si>
  <si>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</si>
  <si>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</si>
  <si>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</si>
  <si>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</si>
  <si>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</si>
  <si>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</si>
  <si>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</si>
  <si>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</si>
  <si>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</si>
  <si>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</si>
  <si>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</si>
  <si>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</si>
  <si>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</si>
  <si>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</si>
  <si>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</si>
  <si>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</si>
  <si>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</si>
  <si>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</si>
  <si>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</si>
  <si>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</si>
  <si>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</si>
  <si>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</si>
  <si>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</si>
  <si>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</si>
  <si>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</si>
  <si>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</si>
  <si>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</si>
  <si>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</si>
  <si>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</si>
  <si>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</si>
  <si>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</si>
  <si>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</si>
  <si>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</si>
  <si>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</si>
  <si>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</si>
  <si>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</si>
  <si>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</si>
  <si>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</si>
  <si>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</si>
  <si>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</si>
  <si>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</si>
  <si>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</si>
  <si>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</si>
  <si>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</si>
  <si>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</si>
  <si>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</si>
  <si>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</si>
  <si>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</si>
  <si>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</si>
  <si>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</si>
  <si>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</si>
  <si>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</si>
  <si>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</si>
  <si>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</si>
  <si>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</si>
  <si>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</si>
  <si>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</si>
  <si>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</si>
  <si>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</si>
  <si>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</si>
  <si>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</si>
  <si>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</si>
  <si>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</si>
  <si>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</si>
  <si>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</si>
  <si>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</si>
  <si>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</si>
  <si>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</si>
  <si>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</si>
  <si>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</si>
  <si>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</si>
  <si>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</si>
  <si>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</si>
  <si>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</si>
  <si>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</si>
  <si>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</si>
  <si>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</si>
  <si>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</si>
  <si>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</si>
  <si>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</si>
  <si>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</si>
  <si>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</si>
  <si>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</si>
  <si>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</si>
  <si>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</si>
  <si>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</si>
  <si>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</si>
  <si>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</si>
  <si>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</si>
  <si>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</si>
  <si>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</si>
  <si>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</si>
  <si>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</si>
  <si>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</si>
  <si>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</si>
  <si>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</si>
  <si>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</si>
  <si>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</si>
  <si>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</si>
  <si>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</si>
  <si>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</si>
  <si>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</si>
  <si>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</si>
  <si>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</si>
  <si>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</si>
  <si>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</si>
  <si>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</si>
  <si>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</si>
  <si>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</si>
  <si>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</si>
  <si>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</si>
  <si>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</si>
  <si>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</si>
  <si>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</si>
  <si>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</si>
  <si>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</si>
  <si>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</si>
  <si>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</si>
  <si>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</si>
  <si>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</si>
  <si>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</si>
  <si>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</si>
  <si>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</si>
  <si>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</si>
  <si>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</si>
  <si>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</si>
  <si>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</si>
  <si>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</si>
  <si>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</si>
  <si>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</si>
  <si>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</si>
  <si>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</si>
  <si>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</si>
  <si>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</si>
  <si>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</si>
  <si>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</si>
  <si>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</si>
  <si>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</si>
  <si>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</si>
  <si>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</si>
  <si>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</si>
  <si>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</si>
  <si>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</si>
  <si>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</si>
  <si>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</si>
  <si>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</si>
  <si>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</si>
  <si>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</si>
  <si>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</si>
  <si>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</si>
  <si>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</si>
  <si>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</si>
  <si>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</si>
  <si>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</si>
  <si>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</si>
  <si>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</si>
  <si>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</si>
  <si>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</si>
  <si>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</si>
  <si>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</si>
  <si>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</si>
  <si>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</si>
  <si>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</si>
  <si>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</si>
  <si>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</si>
  <si>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</si>
  <si>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</si>
  <si>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</si>
  <si>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</si>
  <si>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</si>
  <si>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</si>
  <si>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</si>
  <si>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</si>
  <si>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</si>
  <si>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</si>
  <si>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</si>
  <si>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</si>
  <si>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</si>
  <si>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</si>
  <si>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</si>
  <si>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</si>
  <si>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</si>
  <si>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</si>
  <si>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</si>
  <si>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</si>
  <si>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</si>
  <si>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</si>
  <si>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</si>
  <si>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</si>
  <si>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</si>
  <si>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</si>
  <si>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</si>
  <si>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</si>
  <si>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</si>
  <si>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</si>
  <si>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</si>
  <si>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</si>
  <si>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</si>
  <si>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</si>
  <si>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</si>
  <si>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</si>
  <si>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</si>
  <si>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</si>
  <si>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</si>
  <si>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</si>
  <si>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</si>
  <si>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</si>
  <si>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</si>
  <si>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</si>
  <si>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</si>
  <si>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</si>
  <si>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</si>
  <si>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</si>
  <si>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</si>
  <si>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</si>
  <si>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</si>
  <si>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</si>
  <si>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</si>
  <si>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</si>
  <si>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</si>
  <si>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</si>
  <si>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</si>
  <si>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</si>
  <si>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</si>
  <si>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</si>
  <si>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</si>
  <si>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</si>
  <si>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</si>
  <si>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</si>
  <si>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</si>
  <si>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</si>
  <si>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</si>
  <si>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</si>
  <si>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</si>
  <si>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</si>
  <si>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</si>
  <si>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</si>
  <si>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</si>
  <si>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</si>
  <si>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</si>
  <si>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</si>
  <si>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</si>
  <si>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</si>
  <si>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</si>
  <si>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</si>
  <si>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</si>
  <si>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</si>
  <si>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</si>
  <si>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</si>
  <si>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</si>
  <si>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</si>
  <si>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</si>
  <si>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</si>
  <si>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</si>
  <si>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</si>
  <si>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</si>
  <si>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</si>
  <si>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</si>
  <si>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</si>
  <si>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</si>
  <si>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</si>
  <si>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</si>
  <si>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</si>
  <si>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</si>
  <si>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</si>
  <si>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</si>
  <si>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</si>
  <si>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</si>
  <si>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</si>
  <si>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</si>
  <si>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</si>
  <si>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</si>
  <si>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</si>
  <si>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</si>
  <si>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</si>
  <si>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</si>
  <si>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</si>
  <si>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</si>
  <si>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</si>
  <si>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</si>
  <si>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</si>
  <si>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</si>
  <si>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</si>
  <si>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</si>
  <si>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</si>
  <si>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</si>
  <si>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</si>
  <si>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</si>
  <si>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</si>
  <si>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</si>
  <si>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</si>
  <si>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</si>
  <si>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</si>
  <si>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</si>
  <si>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</si>
  <si>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</si>
  <si>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</si>
  <si>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</si>
  <si>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</si>
  <si>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</si>
  <si>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</si>
  <si>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</si>
  <si>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</si>
  <si>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</si>
  <si>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</si>
  <si>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</si>
  <si>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</si>
  <si>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</si>
  <si>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</si>
  <si>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</si>
  <si>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</si>
  <si>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</si>
  <si>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</si>
  <si>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</si>
  <si>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</si>
  <si>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</si>
  <si>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</si>
  <si>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</si>
  <si>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</si>
  <si>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</si>
  <si>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</si>
  <si>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</si>
  <si>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</si>
  <si>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</si>
  <si>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</si>
  <si>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</si>
  <si>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</si>
  <si>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</si>
  <si>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</si>
  <si>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</si>
  <si>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</si>
  <si>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</si>
  <si>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</si>
  <si>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</si>
  <si>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</si>
  <si>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</si>
  <si>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</si>
  <si>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</si>
  <si>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</si>
  <si>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</si>
  <si>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</si>
  <si>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</si>
  <si>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</si>
  <si>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</si>
  <si>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</si>
  <si>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</si>
  <si>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</si>
  <si>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</si>
  <si>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</si>
  <si>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</si>
  <si>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</si>
  <si>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</si>
  <si>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</si>
  <si>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</si>
  <si>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</si>
  <si>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</si>
  <si>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</si>
  <si>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</si>
  <si>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</si>
  <si>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</si>
  <si>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</si>
  <si>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</si>
  <si>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</si>
  <si>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</si>
  <si>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</si>
  <si>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</si>
  <si>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</si>
  <si>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</si>
  <si>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</si>
  <si>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</si>
  <si>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</si>
  <si>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</si>
  <si>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</si>
  <si>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</si>
  <si>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</si>
  <si>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</si>
  <si>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</si>
  <si>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</si>
  <si>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</si>
  <si>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</si>
  <si>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</si>
  <si>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</si>
  <si>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</si>
  <si>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</si>
  <si>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</si>
  <si>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</si>
  <si>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</si>
  <si>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</si>
  <si>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</si>
  <si>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</si>
  <si>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</si>
  <si>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</si>
  <si>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</si>
  <si>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</si>
  <si>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</si>
  <si>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</si>
  <si>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</si>
  <si>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</si>
  <si>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</si>
  <si>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</si>
  <si>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</si>
  <si>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</si>
  <si>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</si>
  <si>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</si>
  <si>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</si>
  <si>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</si>
  <si>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</si>
  <si>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</si>
  <si>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</si>
  <si>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</si>
  <si>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</si>
  <si>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</si>
  <si>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</si>
  <si>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</si>
  <si>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</si>
  <si>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</si>
  <si>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</si>
  <si>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</si>
  <si>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</si>
  <si>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</si>
  <si>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</si>
  <si>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</si>
  <si>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</si>
  <si>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</si>
  <si>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</si>
  <si>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</si>
  <si>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</si>
  <si>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</si>
  <si>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</si>
  <si>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</si>
  <si>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</si>
  <si>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</si>
  <si>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</si>
  <si>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</si>
  <si>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</si>
  <si>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</si>
  <si>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</si>
  <si>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</si>
  <si>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</si>
  <si>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</si>
  <si>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</si>
  <si>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</si>
  <si>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</si>
  <si>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</si>
  <si>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</si>
  <si>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</si>
  <si>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</si>
  <si>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</si>
  <si>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</si>
  <si>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</si>
  <si>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</si>
  <si>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</si>
  <si>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</si>
  <si>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</si>
  <si>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</si>
  <si>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</si>
  <si>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</si>
  <si>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</si>
  <si>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</si>
  <si>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</si>
  <si>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</si>
  <si>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</si>
  <si>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</si>
  <si>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</si>
  <si>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</si>
  <si>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</si>
  <si>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</si>
  <si>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</si>
  <si>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</si>
  <si>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</si>
  <si>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</si>
  <si>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</si>
  <si>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</si>
  <si>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</si>
  <si>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</si>
  <si>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</si>
  <si>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</si>
  <si>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</si>
  <si>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</si>
  <si>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</si>
  <si>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</si>
  <si>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</si>
  <si>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</si>
  <si>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</si>
  <si>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</si>
  <si>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</si>
  <si>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</si>
  <si>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</si>
  <si>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</si>
  <si>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</si>
  <si>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</si>
  <si>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</si>
  <si>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</si>
  <si>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</si>
  <si>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</si>
  <si>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</si>
  <si>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</si>
  <si>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</si>
  <si>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</si>
  <si>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</si>
  <si>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</si>
  <si>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</si>
  <si>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</si>
  <si>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</si>
  <si>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</si>
  <si>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</si>
  <si>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</si>
  <si>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</si>
  <si>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</si>
  <si>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</si>
  <si>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</si>
  <si>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</si>
  <si>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</si>
  <si>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</si>
  <si>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</si>
  <si>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</si>
  <si>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</si>
  <si>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</si>
  <si>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</si>
  <si>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</si>
  <si>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</si>
  <si>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</si>
  <si>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</si>
  <si>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</si>
  <si>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</si>
  <si>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</si>
  <si>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</si>
  <si>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</si>
  <si>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</si>
  <si>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</si>
  <si>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</si>
  <si>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</si>
  <si>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</si>
  <si>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</si>
  <si>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</si>
  <si>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</si>
  <si>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</si>
  <si>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</si>
  <si>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</si>
  <si>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</si>
  <si>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</si>
  <si>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</si>
  <si>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</si>
  <si>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</si>
  <si>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</si>
  <si>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</si>
  <si>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</si>
  <si>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</si>
  <si>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</si>
  <si>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</si>
  <si>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</si>
  <si>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</si>
  <si>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</si>
  <si>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</si>
  <si>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</si>
  <si>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</si>
  <si>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</si>
  <si>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</si>
  <si>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</si>
  <si>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</si>
  <si>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</si>
  <si>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</si>
  <si>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</si>
  <si>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</si>
  <si>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</si>
  <si>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</si>
  <si>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</si>
  <si>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</si>
  <si>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</si>
  <si>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</si>
  <si>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</si>
  <si>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</si>
  <si>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</si>
  <si>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</si>
  <si>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</si>
  <si>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</si>
  <si>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</si>
  <si>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</si>
  <si>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</si>
  <si>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</si>
  <si>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</si>
  <si>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</si>
  <si>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</si>
  <si>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</si>
  <si>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</si>
  <si>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</si>
  <si>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</si>
  <si>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</si>
  <si>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</si>
  <si>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</si>
  <si>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</si>
  <si>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</si>
  <si>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</si>
  <si>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</si>
  <si>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</si>
  <si>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</si>
  <si>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</si>
  <si>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</si>
  <si>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</si>
  <si>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</si>
  <si>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</si>
  <si>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</si>
  <si>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</si>
  <si>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</si>
  <si>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</si>
  <si>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</si>
  <si>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</si>
  <si>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</si>
  <si>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</si>
  <si>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</si>
  <si>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</si>
  <si>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</si>
  <si>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</si>
  <si>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</si>
  <si>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</si>
  <si>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</si>
  <si>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</si>
  <si>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</si>
  <si>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</si>
  <si>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</si>
  <si>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</si>
  <si>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</si>
  <si>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</si>
  <si>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</si>
  <si>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</si>
  <si>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</si>
  <si>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</si>
  <si>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</si>
  <si>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</si>
  <si>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</si>
  <si>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</si>
  <si>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</si>
  <si>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</si>
  <si>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</si>
  <si>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</si>
  <si>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</si>
  <si>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</si>
  <si>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</si>
  <si>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</si>
  <si>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</si>
  <si>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</si>
  <si>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</si>
  <si>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</si>
  <si>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</si>
  <si>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</si>
  <si>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</si>
  <si>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</si>
  <si>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</si>
  <si>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</si>
  <si>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</si>
  <si>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</si>
  <si>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</si>
  <si>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</si>
  <si>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</si>
  <si>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</si>
  <si>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</si>
  <si>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</si>
  <si>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</si>
  <si>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</si>
  <si>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</si>
  <si>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</si>
  <si>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</si>
  <si>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</si>
  <si>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</si>
  <si>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</si>
  <si>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</si>
  <si>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</si>
  <si>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</si>
  <si>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</si>
  <si>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</si>
  <si>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</si>
  <si>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</si>
  <si>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</si>
  <si>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</si>
  <si>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</si>
  <si>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</si>
  <si>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</si>
  <si>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</si>
  <si>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</si>
  <si>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</si>
  <si>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</si>
  <si>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</si>
  <si>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</si>
  <si>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</si>
  <si>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</si>
  <si>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</si>
  <si>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</si>
  <si>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</si>
  <si>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</si>
  <si>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</si>
  <si>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</si>
  <si>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</si>
  <si>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</si>
  <si>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</si>
  <si>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</si>
  <si>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</si>
  <si>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</si>
  <si>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</si>
  <si>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</si>
  <si>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</si>
  <si>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</si>
  <si>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</si>
  <si>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</si>
  <si>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</si>
  <si>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</si>
  <si>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</si>
  <si>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</si>
  <si>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</si>
  <si>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</si>
  <si>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</si>
  <si>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</si>
  <si>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</si>
  <si>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</si>
  <si>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</si>
  <si>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</si>
  <si>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</si>
  <si>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</si>
  <si>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</si>
  <si>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</si>
  <si>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</si>
  <si>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</si>
  <si>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</si>
  <si>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</si>
  <si>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</si>
  <si>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</si>
  <si>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</si>
  <si>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</si>
  <si>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</si>
  <si>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</si>
  <si>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</si>
  <si>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</si>
  <si>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</si>
  <si>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</si>
  <si>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</si>
  <si>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</si>
  <si>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</si>
  <si>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</si>
  <si>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</si>
  <si>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</si>
  <si>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</si>
  <si>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</si>
  <si>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</si>
  <si>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</si>
  <si>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</si>
  <si>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</si>
  <si>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</si>
  <si>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</si>
  <si>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</si>
  <si>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</si>
  <si>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</si>
  <si>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</si>
  <si>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</si>
  <si>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</si>
  <si>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</si>
  <si>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</si>
  <si>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</si>
  <si>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</si>
  <si>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</si>
  <si>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</si>
  <si>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</si>
  <si>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</si>
  <si>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</si>
  <si>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</si>
  <si>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</si>
  <si>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</si>
  <si>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</si>
  <si>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</si>
  <si>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</si>
  <si>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</si>
  <si>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</si>
  <si>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</si>
  <si>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</si>
  <si>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</si>
  <si>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</si>
  <si>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</si>
  <si>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</si>
  <si>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</si>
  <si>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</si>
  <si>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</si>
  <si>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</si>
  <si>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</si>
  <si>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</si>
  <si>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</si>
  <si>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</si>
  <si>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</si>
  <si>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</si>
  <si>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</si>
  <si>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</si>
  <si>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</si>
  <si>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</si>
  <si>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</si>
  <si>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</si>
  <si>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</si>
  <si>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</si>
  <si>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</si>
  <si>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</si>
  <si>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</si>
  <si>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</si>
  <si>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</si>
  <si>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</si>
  <si>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</si>
  <si>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</si>
  <si>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</si>
  <si>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</si>
  <si>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</si>
  <si>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</si>
  <si>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</si>
  <si>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</si>
  <si>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</si>
  <si>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</si>
  <si>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</si>
  <si>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</si>
  <si>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</si>
  <si>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</si>
  <si>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</si>
  <si>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</si>
  <si>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</si>
  <si>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</si>
  <si>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</si>
  <si>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</si>
  <si>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</si>
  <si>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</si>
  <si>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</si>
  <si>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</si>
  <si>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</si>
  <si>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</si>
  <si>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</si>
  <si>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</si>
  <si>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</si>
  <si>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</si>
  <si>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</si>
  <si>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</si>
  <si>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</si>
  <si>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</si>
  <si>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</si>
  <si>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</si>
  <si>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</si>
  <si>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</si>
  <si>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</si>
  <si>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</si>
  <si>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</si>
  <si>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</si>
  <si>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</si>
  <si>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</si>
  <si>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</si>
  <si>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</si>
  <si>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</si>
  <si>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</si>
  <si>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</si>
  <si>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</si>
  <si>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</si>
  <si>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</si>
  <si>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</si>
  <si>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</si>
  <si>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</si>
  <si>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</si>
  <si>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</si>
  <si>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</si>
  <si>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</si>
  <si>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</si>
  <si>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</si>
  <si>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</si>
  <si>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</si>
  <si>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</si>
  <si>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</si>
  <si>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</si>
  <si>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</si>
  <si>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</si>
  <si>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</si>
  <si>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</si>
  <si>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</si>
  <si>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</si>
  <si>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</si>
  <si>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</si>
  <si>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</si>
  <si>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</si>
  <si>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</si>
  <si>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</si>
  <si>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</si>
  <si>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</si>
  <si>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</si>
  <si>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</si>
  <si>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</si>
  <si>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</si>
  <si>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</si>
  <si>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</si>
  <si>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</si>
  <si>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</si>
  <si>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</si>
  <si>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</si>
  <si>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</si>
  <si>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</si>
  <si>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</si>
  <si>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</si>
  <si>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</si>
  <si>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</si>
  <si>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</si>
  <si>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</si>
  <si>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</si>
  <si>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</si>
  <si>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</si>
  <si>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</si>
  <si>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</si>
  <si>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</si>
  <si>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</si>
  <si>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</si>
  <si>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</si>
  <si>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</si>
  <si>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</si>
  <si>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</si>
  <si>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</si>
  <si>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</si>
  <si>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</si>
  <si>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</si>
  <si>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</si>
  <si>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</si>
  <si>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</si>
  <si>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</si>
  <si>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</si>
  <si>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</si>
  <si>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</si>
  <si>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</si>
  <si>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</si>
  <si>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</si>
  <si>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</si>
  <si>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</si>
  <si>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</si>
  <si>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</si>
  <si>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</si>
  <si>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</si>
  <si>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</si>
  <si>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</si>
  <si>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</si>
  <si>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</si>
  <si>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</si>
  <si>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</si>
  <si>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</si>
  <si>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</si>
  <si>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</si>
  <si>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</si>
  <si>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</si>
  <si>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</si>
  <si>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</si>
  <si>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</si>
  <si>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</si>
  <si>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</si>
  <si>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</si>
  <si>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</si>
  <si>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</si>
  <si>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</si>
  <si>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</si>
  <si>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</si>
  <si>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</si>
  <si>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</si>
  <si>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</si>
  <si>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</si>
  <si>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</si>
  <si>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</si>
  <si>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</si>
  <si>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</si>
  <si>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</si>
  <si>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</si>
  <si>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</si>
  <si>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</si>
  <si>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</si>
  <si>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</si>
  <si>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</si>
  <si>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</si>
  <si>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</si>
  <si>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</si>
  <si>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</si>
  <si>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</si>
  <si>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</si>
  <si>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</si>
  <si>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</si>
  <si>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</si>
  <si>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</si>
  <si>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</si>
  <si>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</si>
  <si>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</si>
  <si>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</si>
  <si>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</si>
  <si>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</si>
  <si>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</si>
  <si>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</si>
  <si>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</si>
  <si>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</si>
  <si>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</si>
  <si>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</si>
  <si>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</si>
  <si>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</si>
  <si>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</si>
  <si>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</si>
  <si>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</si>
  <si>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</si>
  <si>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</si>
  <si>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</si>
  <si>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</si>
  <si>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</si>
  <si>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</si>
  <si>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</si>
  <si>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</si>
  <si>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</si>
  <si>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</si>
  <si>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</si>
  <si>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</si>
  <si>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</si>
  <si>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</si>
  <si>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</si>
  <si>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</si>
  <si>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</si>
  <si>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</si>
  <si>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</si>
  <si>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</si>
  <si>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</si>
  <si>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</si>
  <si>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</si>
  <si>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</si>
  <si>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</si>
  <si>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</si>
  <si>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</si>
  <si>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</si>
  <si>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</si>
  <si>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</si>
  <si>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</si>
  <si>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</si>
  <si>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</si>
  <si>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</si>
  <si>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</si>
  <si>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</si>
  <si>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</si>
  <si>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</si>
  <si>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</si>
  <si>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</si>
  <si>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</si>
  <si>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</si>
  <si>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</si>
  <si>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</si>
  <si>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</si>
  <si>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</si>
  <si>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</si>
  <si>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</si>
  <si>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</si>
  <si>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</si>
  <si>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</si>
  <si>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</si>
  <si>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</si>
  <si>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</si>
  <si>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</si>
  <si>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</si>
  <si>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</si>
  <si>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</si>
  <si>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</si>
  <si>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</si>
  <si>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</si>
  <si>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</si>
  <si>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</si>
  <si>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</si>
  <si>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</si>
  <si>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</si>
  <si>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</si>
  <si>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</si>
  <si>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</si>
  <si>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</si>
  <si>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</si>
  <si>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</si>
  <si>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</si>
  <si>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</si>
  <si>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</si>
  <si>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</si>
  <si>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</si>
  <si>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</si>
  <si>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</si>
  <si>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</si>
  <si>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</si>
  <si>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</si>
  <si>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</si>
  <si>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</si>
  <si>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</si>
  <si>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</si>
  <si>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</si>
  <si>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</si>
  <si>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</si>
  <si>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</si>
  <si>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</si>
  <si>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</si>
  <si>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</si>
  <si>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</si>
  <si>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</si>
  <si>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</si>
  <si>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</si>
  <si>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</si>
  <si>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</si>
  <si>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</si>
  <si>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</si>
  <si>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</si>
  <si>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</si>
  <si>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</si>
  <si>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</si>
  <si>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</si>
  <si>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</si>
  <si>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</si>
  <si>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</si>
  <si>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</si>
  <si>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</si>
  <si>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</si>
  <si>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</si>
  <si>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</si>
  <si>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</si>
  <si>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</si>
  <si>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</si>
  <si>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</si>
  <si>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</si>
  <si>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</si>
  <si>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</si>
  <si>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</si>
  <si>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</si>
  <si>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</si>
  <si>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</si>
  <si>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</si>
  <si>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</si>
  <si>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</si>
  <si>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</si>
  <si>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</si>
  <si>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</si>
  <si>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</si>
  <si>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</si>
  <si>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</si>
  <si>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</si>
  <si>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</si>
  <si>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</si>
  <si>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</si>
  <si>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</si>
  <si>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</si>
  <si>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</si>
  <si>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</si>
  <si>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</si>
  <si>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</si>
  <si>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</si>
  <si>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</si>
  <si>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</si>
  <si>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</si>
  <si>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</si>
  <si>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</si>
  <si>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</si>
  <si>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</si>
  <si>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</si>
  <si>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</si>
  <si>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</si>
  <si>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</si>
  <si>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</si>
  <si>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</si>
  <si>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</si>
  <si>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</si>
  <si>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</si>
  <si>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</si>
  <si>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</si>
  <si>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</si>
  <si>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</si>
  <si>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</si>
  <si>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</si>
  <si>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</si>
  <si>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</si>
  <si>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</si>
  <si>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</si>
  <si>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</si>
  <si>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</si>
  <si>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</si>
  <si>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</si>
  <si>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</si>
  <si>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</si>
  <si>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</si>
  <si>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</si>
  <si>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</si>
  <si>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</si>
  <si>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</si>
  <si>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</si>
  <si>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</si>
  <si>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</si>
  <si>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</si>
  <si>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</si>
  <si>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</si>
  <si>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</si>
  <si>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</si>
  <si>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</si>
  <si>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</si>
  <si>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</si>
  <si>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</si>
  <si>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</si>
  <si>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</si>
  <si>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</si>
  <si>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</si>
  <si>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</si>
  <si>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</si>
  <si>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</si>
  <si>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</si>
  <si>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</si>
  <si>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</si>
  <si>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</si>
  <si>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</si>
  <si>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</si>
  <si>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</si>
  <si>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</si>
  <si>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</si>
  <si>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</si>
  <si>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</si>
  <si>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</si>
  <si>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</si>
  <si>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</si>
  <si>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</si>
  <si>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</si>
  <si>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</si>
  <si>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</si>
  <si>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</si>
  <si>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</si>
  <si>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</si>
  <si>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</si>
  <si>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</si>
  <si>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</si>
  <si>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</si>
  <si>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</si>
  <si>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</si>
  <si>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</si>
  <si>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</si>
  <si>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</si>
  <si>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</si>
  <si>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</si>
  <si>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</si>
  <si>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</si>
  <si>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</si>
  <si>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</si>
  <si>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</si>
  <si>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</si>
  <si>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</si>
  <si>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</si>
  <si>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</si>
  <si>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</si>
  <si>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</si>
  <si>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</si>
  <si>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</si>
  <si>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</si>
  <si>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</si>
  <si>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</si>
  <si>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</si>
  <si>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</si>
  <si>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</si>
  <si>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</si>
  <si>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</si>
  <si>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</si>
  <si>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</si>
  <si>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</si>
  <si>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</si>
  <si>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</si>
  <si>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</si>
  <si>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</si>
  <si>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</si>
  <si>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</si>
  <si>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</si>
  <si>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</si>
  <si>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</si>
  <si>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</si>
  <si>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</si>
  <si>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</si>
  <si>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</si>
  <si>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</si>
  <si>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</si>
  <si>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</si>
  <si>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</si>
  <si>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</si>
  <si>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</si>
  <si>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</si>
  <si>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</si>
  <si>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</si>
  <si>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</si>
  <si>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</si>
  <si>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</si>
  <si>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</si>
  <si>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</si>
  <si>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</si>
  <si>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</si>
  <si>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</si>
  <si>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</si>
  <si>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</si>
  <si>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</si>
  <si>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</si>
  <si>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</si>
  <si>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</si>
  <si>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</si>
  <si>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</si>
  <si>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</si>
  <si>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</si>
  <si>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</si>
  <si>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</si>
  <si>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</si>
  <si>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</si>
  <si>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</si>
  <si>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</si>
  <si>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</si>
  <si>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</si>
  <si>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</si>
  <si>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</si>
  <si>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</si>
  <si>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</si>
  <si>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</si>
  <si>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</si>
  <si>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</si>
  <si>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</si>
  <si>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</si>
  <si>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</si>
  <si>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</si>
  <si>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</si>
  <si>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</si>
  <si>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</si>
  <si>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</si>
  <si>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</si>
  <si>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</si>
  <si>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</si>
  <si>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</si>
  <si>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</si>
  <si>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</si>
  <si>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</si>
  <si>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</si>
  <si>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</si>
  <si>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</si>
  <si>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</si>
  <si>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</si>
  <si>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</si>
  <si>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</si>
  <si>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</si>
  <si>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</si>
  <si>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</si>
  <si>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</si>
  <si>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</si>
  <si>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</si>
  <si>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</si>
  <si>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</si>
  <si>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</si>
  <si>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</si>
  <si>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</si>
  <si>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</si>
  <si>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</si>
  <si>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</si>
  <si>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</si>
  <si>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</si>
  <si>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</si>
  <si>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</si>
  <si>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</si>
  <si>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</si>
  <si>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</si>
  <si>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</si>
  <si>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</si>
  <si>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</si>
  <si>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</si>
  <si>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</si>
  <si>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</si>
  <si>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</si>
  <si>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</si>
  <si>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</si>
  <si>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</si>
  <si>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</si>
  <si>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</si>
  <si>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</si>
  <si>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</si>
  <si>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</si>
  <si>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</si>
  <si>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</si>
  <si>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</si>
  <si>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</si>
  <si>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</si>
  <si>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</si>
  <si>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</si>
  <si>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</si>
  <si>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</si>
  <si>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</si>
  <si>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</si>
  <si>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</si>
  <si>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</si>
  <si>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</si>
  <si>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</si>
  <si>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</si>
  <si>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</si>
  <si>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</si>
  <si>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</si>
  <si>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</si>
  <si>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</si>
  <si>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</si>
  <si>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</si>
  <si>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</si>
  <si>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</si>
  <si>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</si>
  <si>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</si>
  <si>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</si>
  <si>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</si>
  <si>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</si>
  <si>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</si>
  <si>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</si>
  <si>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</si>
  <si>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</si>
  <si>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</si>
  <si>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</si>
  <si>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</si>
  <si>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</si>
  <si>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</si>
  <si>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</si>
  <si>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</si>
  <si>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</si>
  <si>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</si>
  <si>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</si>
  <si>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</si>
  <si>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</si>
  <si>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</si>
  <si>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</si>
  <si>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</si>
  <si>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</si>
  <si>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</si>
  <si>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</si>
  <si>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</si>
  <si>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</si>
  <si>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</si>
  <si>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</si>
  <si>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</si>
  <si>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</si>
  <si>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</si>
  <si>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</si>
  <si>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</si>
  <si>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</si>
  <si>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</si>
  <si>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</si>
  <si>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</si>
  <si>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</si>
  <si>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</si>
  <si>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</si>
  <si>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</si>
  <si>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</si>
  <si>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</si>
  <si>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</si>
  <si>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</si>
  <si>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</si>
  <si>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</si>
  <si>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</si>
  <si>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</si>
  <si>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</si>
  <si>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</si>
  <si>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</si>
  <si>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</si>
  <si>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</si>
  <si>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</si>
  <si>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</si>
  <si>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</si>
  <si>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</si>
  <si>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</si>
  <si>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</si>
  <si>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</si>
  <si>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</si>
  <si>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</si>
  <si>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</si>
  <si>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</si>
  <si>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</si>
  <si>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</si>
  <si>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</si>
  <si>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</si>
  <si>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</si>
  <si>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</si>
  <si>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</si>
  <si>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</si>
  <si>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</si>
  <si>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</si>
  <si>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</si>
  <si>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</si>
  <si>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</si>
  <si>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</si>
  <si>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</si>
  <si>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</si>
  <si>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</si>
  <si>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</si>
  <si>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</si>
  <si>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</si>
  <si>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</si>
  <si>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</si>
  <si>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</si>
  <si>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</si>
  <si>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</si>
  <si>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</si>
  <si>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</si>
  <si>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</si>
  <si>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</si>
  <si>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</si>
  <si>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</si>
  <si>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</si>
  <si>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</si>
  <si>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</si>
  <si>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</si>
  <si>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</si>
  <si>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</si>
  <si>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</si>
  <si>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</si>
  <si>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</si>
  <si>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</si>
  <si>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</si>
  <si>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</si>
  <si>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</si>
  <si>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</si>
  <si>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</si>
  <si>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</si>
  <si>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</si>
  <si>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</si>
  <si>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</si>
  <si>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</si>
  <si>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</si>
  <si>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</si>
  <si>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</si>
  <si>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</si>
  <si>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</si>
  <si>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</si>
  <si>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</si>
  <si>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</si>
  <si>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</si>
  <si>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</si>
  <si>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</si>
  <si>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</si>
  <si>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</si>
  <si>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</si>
  <si>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</si>
  <si>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</si>
  <si>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</si>
  <si>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</si>
  <si>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</si>
  <si>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</si>
  <si>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</si>
  <si>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</si>
  <si>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</si>
  <si>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</si>
  <si>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</si>
  <si>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</si>
  <si>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</si>
  <si>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</si>
  <si>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</si>
  <si>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</si>
  <si>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</si>
  <si>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</si>
  <si>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</si>
  <si>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</si>
  <si>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</si>
  <si>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</si>
  <si>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</si>
  <si>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</si>
  <si>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</si>
  <si>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</si>
  <si>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</si>
  <si>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</si>
  <si>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</si>
  <si>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</si>
  <si>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</si>
  <si>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</si>
  <si>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</si>
  <si>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</si>
  <si>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</si>
  <si>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</si>
  <si>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</si>
  <si>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</si>
  <si>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</si>
  <si>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</si>
  <si>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</si>
  <si>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</si>
  <si>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</si>
  <si>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</si>
  <si>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</si>
  <si>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</si>
  <si>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</si>
  <si>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</si>
  <si>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</si>
  <si>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</si>
  <si>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</si>
  <si>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</si>
  <si>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</si>
  <si>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</si>
  <si>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</si>
  <si>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</si>
  <si>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</si>
  <si>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</si>
  <si>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</si>
  <si>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</si>
  <si>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</si>
  <si>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</si>
  <si>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</si>
  <si>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</si>
  <si>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</si>
  <si>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</si>
  <si>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</si>
  <si>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</si>
  <si>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</si>
  <si>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</si>
  <si>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</si>
  <si>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</si>
  <si>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</si>
  <si>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</si>
  <si>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</si>
  <si>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</si>
  <si>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</si>
  <si>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</si>
  <si>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</si>
  <si>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</si>
  <si>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</si>
  <si>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</si>
  <si>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</si>
  <si>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</si>
  <si>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</si>
  <si>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</si>
  <si>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</si>
  <si>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</si>
  <si>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</si>
  <si>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</si>
  <si>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</si>
  <si>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</si>
  <si>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</si>
  <si>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</si>
  <si>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</si>
  <si>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</si>
  <si>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</si>
  <si>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</si>
  <si>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</si>
  <si>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</si>
  <si>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</si>
  <si>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</si>
  <si>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</si>
  <si>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</si>
  <si>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</si>
  <si>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</si>
  <si>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</si>
  <si>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</si>
  <si>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</si>
  <si>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</si>
  <si>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</si>
  <si>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</si>
  <si>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</si>
  <si>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</si>
  <si>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</si>
  <si>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</si>
  <si>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</si>
  <si>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</si>
  <si>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</si>
  <si>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</si>
  <si>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</si>
  <si>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</si>
  <si>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</si>
  <si>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</si>
  <si>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</si>
  <si>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</si>
  <si>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</si>
  <si>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</si>
  <si>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</si>
  <si>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</si>
  <si>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</si>
  <si>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</si>
  <si>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</si>
  <si>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</si>
  <si>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</si>
  <si>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</si>
  <si>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</si>
  <si>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</si>
  <si>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</si>
  <si>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</si>
  <si>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</si>
  <si>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</si>
  <si>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</si>
  <si>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</si>
  <si>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</si>
  <si>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</si>
  <si>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</si>
  <si>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</si>
  <si>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</si>
  <si>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</si>
  <si>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</si>
  <si>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</si>
  <si>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</si>
  <si>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</si>
  <si>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</si>
  <si>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</si>
  <si>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</si>
  <si>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</si>
  <si>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</si>
  <si>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</si>
  <si>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</si>
  <si>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</si>
  <si>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</si>
  <si>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</si>
  <si>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</si>
  <si>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</si>
  <si>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</si>
  <si>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</si>
  <si>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</si>
  <si>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</si>
  <si>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</si>
  <si>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</si>
  <si>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</si>
  <si>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</si>
  <si>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</si>
  <si>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</si>
  <si>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</si>
  <si>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</si>
  <si>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</si>
  <si>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</si>
  <si>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</si>
  <si>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</si>
  <si>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</si>
  <si>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</si>
  <si>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</si>
  <si>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</si>
  <si>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</si>
  <si>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</si>
  <si>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</si>
  <si>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</si>
  <si>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</si>
  <si>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</si>
  <si>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</si>
  <si>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</si>
  <si>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</si>
  <si>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</si>
  <si>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</si>
  <si>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</si>
  <si>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</si>
  <si>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</si>
  <si>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</si>
  <si>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</si>
  <si>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</si>
  <si>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</si>
  <si>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</si>
  <si>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</si>
  <si>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</si>
  <si>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</si>
  <si>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</si>
  <si>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</si>
  <si>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</si>
  <si>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</si>
  <si>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</si>
  <si>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</si>
  <si>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</si>
  <si>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</si>
  <si>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</si>
  <si>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</si>
  <si>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</si>
  <si>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</si>
  <si>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</si>
  <si>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</si>
  <si>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</si>
  <si>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</si>
  <si>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</si>
  <si>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</si>
  <si>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</si>
  <si>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</si>
  <si>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</si>
  <si>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</si>
  <si>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</si>
  <si>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</si>
  <si>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</si>
  <si>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</si>
  <si>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</si>
  <si>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</si>
  <si>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</si>
  <si>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</si>
  <si>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</si>
  <si>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</si>
  <si>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</si>
  <si>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</si>
  <si>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</si>
  <si>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</si>
  <si>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</si>
  <si>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</si>
  <si>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</si>
  <si>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</si>
  <si>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</si>
  <si>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</si>
  <si>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</si>
  <si>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</si>
  <si>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</si>
  <si>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</si>
  <si>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</si>
  <si>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</si>
  <si>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</si>
  <si>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</si>
  <si>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</si>
  <si>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</si>
  <si>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</si>
  <si>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</si>
  <si>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</si>
  <si>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</si>
  <si>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</si>
  <si>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</si>
  <si>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</si>
  <si>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</si>
  <si>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</si>
  <si>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</si>
  <si>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</si>
  <si>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</si>
  <si>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</si>
  <si>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</si>
  <si>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</si>
  <si>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</si>
  <si>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</si>
  <si>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</si>
  <si>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</si>
  <si>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</si>
  <si>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</si>
  <si>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</si>
  <si>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</si>
  <si>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</si>
  <si>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</si>
  <si>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</si>
  <si>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</si>
  <si>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</si>
  <si>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</si>
  <si>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</si>
  <si>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</si>
  <si>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</si>
  <si>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</si>
  <si>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</si>
  <si>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</si>
  <si>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</si>
  <si>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</si>
  <si>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</si>
  <si>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</si>
  <si>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</si>
  <si>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</si>
  <si>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</si>
  <si>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</si>
  <si>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</si>
  <si>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</si>
  <si>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</si>
  <si>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</si>
  <si>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</si>
  <si>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</si>
  <si>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</si>
  <si>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</si>
  <si>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</si>
  <si>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</si>
  <si>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</si>
  <si>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</si>
  <si>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</si>
  <si>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</si>
  <si>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</si>
  <si>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</si>
  <si>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</si>
  <si>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</si>
  <si>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</si>
  <si>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</si>
  <si>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</si>
  <si>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</si>
  <si>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</si>
  <si>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</si>
  <si>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</si>
  <si>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</si>
  <si>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</si>
  <si>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</si>
  <si>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</si>
  <si>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</si>
  <si>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</si>
  <si>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</si>
  <si>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</si>
  <si>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</si>
  <si>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</si>
  <si>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</si>
  <si>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</si>
  <si>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</si>
  <si>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</si>
  <si>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</si>
  <si>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</si>
  <si>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</si>
  <si>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</si>
  <si>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</si>
  <si>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</si>
  <si>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</si>
  <si>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</si>
  <si>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</si>
  <si>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</si>
  <si>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</si>
  <si>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</si>
  <si>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</si>
  <si>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</si>
  <si>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</si>
  <si>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</si>
  <si>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</si>
  <si>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</si>
  <si>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</si>
  <si>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</si>
  <si>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</si>
  <si>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</si>
  <si>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</si>
  <si>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</si>
  <si>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</si>
  <si>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</si>
  <si>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</si>
  <si>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</si>
  <si>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</si>
  <si>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</si>
  <si>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</si>
  <si>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</si>
  <si>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</si>
  <si>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</si>
  <si>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</si>
  <si>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</si>
  <si>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</si>
  <si>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</si>
  <si>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</si>
  <si>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</si>
  <si>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</si>
  <si>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</si>
  <si>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</si>
  <si>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</si>
  <si>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</si>
  <si>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</si>
  <si>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</si>
  <si>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</si>
  <si>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</si>
  <si>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</si>
  <si>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</si>
  <si>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</si>
  <si>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</si>
  <si>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</si>
  <si>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</si>
  <si>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</si>
  <si>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</si>
  <si>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</si>
  <si>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</si>
  <si>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</si>
  <si>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</si>
  <si>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</si>
  <si>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</si>
  <si>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</si>
  <si>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</si>
  <si>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</si>
  <si>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</si>
  <si>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</si>
  <si>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</si>
  <si>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</si>
  <si>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</si>
  <si>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</si>
  <si>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</si>
  <si>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</si>
  <si>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</si>
  <si>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</si>
  <si>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</si>
  <si>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</si>
  <si>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</si>
  <si>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</si>
  <si>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</si>
  <si>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</si>
  <si>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</si>
  <si>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</si>
  <si>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</si>
  <si>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</si>
  <si>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</si>
  <si>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</si>
  <si>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</si>
  <si>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</si>
  <si>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</si>
  <si>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</si>
  <si>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</si>
  <si>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</si>
  <si>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</si>
  <si>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</si>
  <si>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</si>
  <si>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</si>
  <si>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</si>
  <si>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</si>
  <si>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</si>
  <si>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</si>
  <si>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</si>
  <si>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</si>
  <si>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</si>
  <si>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</si>
  <si>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</si>
  <si>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</si>
  <si>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</si>
  <si>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</si>
  <si>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</si>
  <si>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</si>
  <si>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</si>
  <si>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</si>
  <si>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</si>
  <si>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</si>
  <si>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</si>
  <si>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</si>
  <si>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</si>
  <si>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</si>
  <si>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</si>
  <si>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</si>
  <si>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</si>
  <si>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</si>
  <si>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</si>
  <si>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</si>
  <si>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</si>
  <si>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</si>
  <si>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</si>
  <si>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</si>
  <si>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</si>
  <si>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</si>
  <si>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</si>
  <si>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</si>
  <si>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</si>
  <si>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</si>
  <si>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</si>
  <si>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</si>
  <si>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</si>
  <si>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</si>
  <si>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</si>
  <si>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</si>
  <si>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</si>
  <si>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</si>
  <si>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</si>
  <si>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</si>
  <si>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</si>
  <si>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</si>
  <si>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</si>
  <si>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</si>
  <si>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</si>
  <si>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</si>
  <si>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</si>
  <si>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</si>
  <si>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</si>
  <si>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</si>
  <si>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</si>
  <si>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</si>
  <si>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</si>
  <si>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</si>
  <si>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</si>
  <si>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</si>
  <si>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</si>
  <si>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</si>
  <si>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</si>
  <si>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</si>
  <si>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</si>
  <si>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</si>
  <si>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</si>
  <si>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</si>
  <si>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</si>
  <si>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</si>
  <si>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</si>
  <si>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</si>
  <si>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</si>
  <si>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</si>
  <si>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</si>
  <si>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</si>
  <si>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</si>
  <si>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</si>
  <si>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</si>
  <si>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</si>
  <si>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</si>
  <si>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</si>
  <si>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</si>
  <si>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</si>
  <si>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</si>
  <si>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</si>
  <si>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</si>
  <si>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</si>
  <si>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</si>
  <si>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</si>
  <si>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</si>
  <si>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</si>
  <si>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</si>
  <si>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</si>
  <si>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</si>
  <si>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</si>
  <si>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</si>
  <si>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</si>
  <si>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</si>
  <si>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</si>
  <si>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</si>
  <si>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</si>
  <si>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</si>
  <si>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</si>
  <si>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</si>
  <si>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</si>
  <si>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</si>
  <si>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</si>
  <si>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</si>
  <si>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</si>
  <si>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</si>
  <si>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</si>
  <si>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</si>
  <si>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</si>
  <si>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</si>
  <si>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</si>
  <si>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</si>
  <si>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</si>
  <si>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</si>
  <si>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</si>
  <si>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</si>
  <si>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</si>
  <si>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</si>
  <si>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</si>
  <si>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</si>
  <si>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</si>
  <si>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</si>
  <si>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</si>
  <si>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</si>
  <si>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</si>
  <si>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</si>
  <si>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</si>
  <si>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</si>
  <si>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</si>
  <si>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</si>
  <si>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</si>
  <si>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</si>
  <si>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</si>
  <si>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</si>
  <si>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</si>
  <si>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</si>
  <si>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</si>
  <si>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</si>
  <si>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</si>
  <si>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</si>
  <si>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</si>
  <si>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</si>
  <si>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</si>
  <si>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</si>
  <si>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</si>
  <si>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</si>
  <si>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</si>
  <si>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</si>
  <si>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</si>
  <si>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</si>
  <si>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</si>
  <si>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</si>
  <si>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</si>
  <si>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</si>
  <si>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</si>
  <si>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</si>
  <si>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</si>
  <si>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</si>
  <si>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</si>
  <si>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</si>
  <si>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</si>
  <si>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</si>
  <si>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</si>
  <si>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</si>
  <si>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</si>
  <si>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</si>
  <si>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</si>
  <si>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</si>
  <si>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</si>
  <si>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</si>
  <si>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</si>
  <si>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</si>
  <si>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</si>
  <si>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</si>
  <si>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</si>
  <si>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</si>
  <si>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</si>
  <si>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</si>
  <si>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</si>
  <si>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</si>
  <si>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</si>
  <si>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</si>
  <si>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</si>
  <si>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</si>
  <si>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</si>
  <si>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</si>
  <si>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</si>
  <si>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</si>
  <si>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</si>
  <si>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</si>
  <si>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</si>
  <si>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</si>
  <si>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</si>
  <si>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</si>
  <si>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</si>
  <si>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</si>
  <si>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</si>
  <si>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</si>
  <si>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</si>
  <si>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</si>
  <si>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</si>
  <si>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</si>
  <si>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</si>
  <si>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</si>
  <si>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</si>
  <si>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</si>
  <si>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</si>
  <si>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</si>
  <si>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</si>
  <si>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</si>
  <si>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</si>
  <si>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</si>
  <si>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</si>
  <si>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</si>
  <si>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</si>
  <si>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</si>
  <si>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</si>
  <si>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</si>
  <si>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</si>
  <si>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</si>
  <si>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</si>
  <si>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</si>
  <si>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</si>
  <si>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</si>
  <si>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</si>
  <si>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</si>
  <si>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</si>
  <si>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</si>
  <si>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</si>
  <si>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</si>
  <si>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</si>
  <si>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</si>
  <si>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</si>
  <si>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</si>
  <si>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</si>
  <si>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</si>
  <si>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</si>
  <si>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</si>
  <si>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</si>
  <si>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</si>
  <si>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</si>
  <si>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</si>
  <si>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</si>
  <si>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</si>
  <si>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</si>
  <si>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</si>
  <si>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</si>
  <si>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</si>
  <si>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</si>
  <si>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</si>
  <si>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</si>
  <si>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</si>
  <si>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</si>
  <si>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</si>
  <si>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</si>
  <si>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</si>
  <si>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</si>
  <si>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</si>
  <si>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</si>
  <si>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</si>
  <si>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</si>
  <si>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</si>
  <si>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</si>
  <si>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</si>
  <si>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</si>
  <si>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</si>
  <si>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</si>
  <si>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</si>
  <si>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</si>
  <si>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</si>
  <si>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</si>
  <si>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</si>
  <si>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</si>
  <si>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</si>
  <si>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</si>
  <si>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</si>
  <si>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</si>
  <si>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</si>
  <si>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</si>
  <si>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</si>
  <si>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</si>
  <si>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</si>
  <si>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</si>
  <si>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</si>
  <si>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</si>
  <si>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</si>
  <si>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</si>
  <si>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</si>
  <si>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</si>
  <si>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</si>
  <si>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</si>
  <si>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</si>
  <si>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</si>
  <si>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</si>
  <si>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</si>
  <si>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</si>
  <si>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</si>
  <si>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</si>
  <si>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</si>
  <si>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</si>
  <si>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</si>
  <si>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</si>
  <si>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</si>
  <si>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</si>
  <si>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</si>
  <si>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</si>
  <si>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</si>
  <si>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</si>
  <si>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</si>
  <si>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</si>
  <si>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</si>
  <si>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</si>
  <si>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</si>
  <si>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</si>
  <si>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</si>
  <si>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</si>
  <si>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</si>
  <si>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</si>
  <si>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</si>
  <si>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</si>
  <si>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</si>
  <si>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</si>
  <si>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</si>
  <si>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</si>
  <si>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</si>
  <si>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</si>
  <si>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</si>
  <si>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</si>
  <si>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</si>
  <si>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</si>
  <si>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</si>
  <si>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</si>
  <si>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</si>
  <si>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</si>
  <si>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</si>
  <si>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</si>
  <si>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</si>
  <si>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</si>
  <si>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</si>
  <si>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</si>
  <si>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</si>
  <si>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</si>
  <si>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</si>
  <si>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</si>
  <si>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</si>
  <si>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</si>
  <si>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</si>
  <si>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</si>
  <si>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</si>
  <si>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</si>
  <si>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</si>
  <si>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</si>
  <si>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</si>
  <si>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</si>
  <si>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</si>
  <si>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</si>
  <si>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</si>
  <si>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</si>
  <si>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</si>
  <si>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</si>
  <si>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</si>
  <si>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</si>
  <si>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</si>
  <si>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</si>
  <si>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</si>
  <si>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</si>
  <si>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</si>
  <si>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</si>
  <si>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</si>
  <si>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</si>
  <si>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</si>
  <si>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</si>
  <si>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</si>
  <si>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</si>
  <si>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</si>
  <si>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</si>
  <si>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</si>
  <si>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</si>
  <si>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</si>
  <si>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</si>
  <si>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</si>
  <si>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</si>
  <si>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</si>
  <si>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</si>
  <si>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</si>
  <si>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</si>
  <si>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</si>
  <si>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</si>
  <si>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</si>
  <si>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</si>
  <si>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</si>
  <si>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</si>
  <si>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</si>
  <si>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</si>
  <si>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</si>
  <si>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</si>
  <si>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</si>
  <si>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</si>
  <si>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</si>
  <si>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</si>
  <si>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</si>
  <si>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</si>
  <si>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</si>
  <si>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</si>
  <si>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</si>
  <si>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</si>
  <si>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</si>
  <si>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</si>
  <si>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</si>
  <si>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</si>
  <si>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</si>
  <si>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</si>
  <si>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</si>
  <si>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</si>
  <si>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</si>
  <si>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</si>
  <si>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</si>
  <si>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</si>
  <si>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</si>
  <si>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</si>
  <si>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</si>
  <si>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</si>
  <si>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</si>
  <si>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</si>
  <si>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</si>
  <si>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</si>
  <si>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</si>
  <si>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</si>
  <si>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</si>
  <si>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</si>
  <si>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</si>
  <si>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</si>
  <si>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</si>
  <si>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</si>
  <si>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</si>
  <si>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</si>
  <si>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</si>
  <si>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</si>
  <si>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</si>
  <si>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</si>
  <si>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</si>
  <si>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</si>
  <si>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</si>
  <si>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</si>
  <si>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</si>
  <si>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</si>
  <si>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</si>
  <si>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</si>
  <si>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</si>
  <si>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</si>
  <si>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</si>
  <si>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</si>
  <si>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</si>
  <si>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</si>
  <si>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</si>
  <si>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</si>
  <si>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</si>
  <si>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</si>
  <si>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</si>
  <si>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</si>
  <si>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</si>
  <si>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</si>
  <si>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</si>
  <si>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</si>
  <si>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</si>
  <si>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</si>
  <si>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</si>
  <si>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</si>
  <si>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</si>
  <si>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</si>
  <si>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</si>
  <si>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</si>
  <si>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</si>
  <si>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</si>
  <si>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</si>
  <si>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</si>
  <si>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</si>
  <si>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</si>
  <si>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</si>
  <si>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</si>
  <si>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</si>
  <si>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</si>
  <si>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</si>
  <si>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</si>
  <si>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</si>
  <si>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</si>
  <si>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</si>
  <si>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</si>
  <si>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</si>
  <si>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</si>
  <si>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</si>
  <si>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</si>
  <si>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</si>
  <si>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</si>
  <si>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</si>
  <si>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</si>
  <si>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</si>
  <si>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</si>
  <si>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</si>
  <si>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</si>
  <si>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</si>
  <si>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</si>
  <si>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</si>
  <si>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</si>
  <si>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</si>
  <si>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</si>
  <si>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</si>
  <si>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</si>
  <si>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</si>
  <si>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</si>
  <si>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</si>
  <si>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</si>
  <si>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</si>
  <si>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</si>
  <si>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</si>
  <si>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</si>
  <si>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</si>
  <si>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</si>
  <si>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</si>
  <si>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</si>
  <si>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</si>
  <si>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</si>
  <si>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</si>
  <si>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</si>
  <si>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</si>
  <si>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</si>
  <si>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</si>
  <si>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</si>
  <si>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</si>
  <si>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</si>
  <si>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</si>
  <si>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</si>
  <si>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</si>
  <si>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</si>
  <si>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</si>
  <si>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</si>
  <si>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</si>
  <si>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</si>
  <si>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</si>
  <si>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</si>
  <si>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</si>
  <si>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</si>
  <si>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</si>
  <si>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</si>
  <si>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</si>
  <si>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</si>
  <si>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</si>
  <si>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</si>
  <si>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</si>
  <si>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</si>
  <si>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</si>
  <si>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</si>
  <si>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</si>
  <si>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</si>
  <si>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</si>
  <si>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</si>
  <si>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</si>
  <si>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</si>
  <si>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</si>
  <si>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</si>
  <si>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</si>
  <si>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</si>
  <si>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</si>
  <si>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</si>
  <si>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</si>
  <si>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</si>
  <si>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</si>
  <si>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</si>
  <si>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</si>
  <si>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</si>
  <si>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</si>
  <si>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</si>
  <si>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</si>
  <si>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</si>
  <si>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</si>
  <si>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</si>
  <si>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</si>
  <si>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</si>
  <si>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</si>
  <si>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</si>
  <si>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</si>
  <si>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</si>
  <si>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</si>
  <si>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</si>
  <si>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</si>
  <si>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</si>
  <si>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</si>
  <si>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</si>
  <si>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</si>
  <si>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</si>
  <si>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</si>
  <si>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</si>
  <si>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</si>
  <si>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</si>
  <si>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</si>
  <si>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</si>
  <si>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</si>
  <si>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</si>
  <si>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</si>
  <si>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</si>
  <si>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</si>
  <si>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</si>
  <si>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</si>
  <si>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</si>
  <si>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</si>
  <si>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</si>
  <si>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</si>
  <si>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</si>
  <si>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</si>
  <si>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</si>
  <si>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</si>
  <si>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</si>
  <si>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</si>
  <si>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</si>
  <si>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</si>
  <si>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</si>
  <si>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</si>
  <si>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</si>
  <si>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</si>
  <si>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</si>
  <si>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</si>
  <si>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</si>
  <si>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</si>
  <si>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</si>
  <si>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</si>
  <si>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</si>
  <si>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</si>
  <si>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</si>
  <si>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</si>
  <si>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</si>
  <si>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</si>
  <si>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</si>
  <si>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</si>
  <si>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</si>
  <si>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</si>
  <si>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</si>
  <si>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</si>
  <si>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</si>
  <si>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</si>
  <si>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</si>
  <si>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</si>
  <si>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</si>
  <si>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</si>
  <si>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</si>
  <si>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</si>
  <si>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</si>
  <si>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</si>
  <si>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</si>
  <si>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</si>
  <si>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</si>
  <si>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</si>
  <si>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</si>
  <si>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</si>
  <si>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</si>
  <si>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</si>
  <si>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</si>
  <si>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</si>
  <si>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</si>
  <si>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</si>
  <si>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</si>
  <si>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</si>
  <si>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</si>
  <si>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</si>
  <si>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</si>
  <si>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</si>
  <si>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</si>
  <si>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</si>
  <si>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</si>
  <si>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</si>
  <si>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</si>
  <si>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</si>
  <si>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</si>
  <si>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</si>
  <si>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</si>
  <si>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</si>
  <si>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</si>
  <si>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</si>
  <si>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</si>
  <si>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</si>
  <si>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</si>
  <si>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</si>
  <si>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</si>
  <si>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</si>
  <si>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</si>
  <si>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</si>
  <si>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</si>
  <si>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</si>
  <si>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</si>
  <si>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</si>
  <si>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</si>
  <si>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</si>
  <si>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</si>
  <si>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</si>
  <si>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</si>
  <si>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</si>
  <si>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</si>
  <si>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</si>
  <si>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</si>
  <si>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</si>
  <si>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</si>
  <si>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</si>
  <si>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</si>
  <si>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</si>
  <si>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</si>
  <si>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</si>
  <si>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</si>
  <si>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</si>
  <si>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</si>
  <si>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</si>
  <si>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</si>
  <si>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</si>
  <si>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</si>
  <si>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</si>
  <si>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</si>
  <si>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</si>
  <si>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</si>
  <si>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</si>
  <si>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</si>
  <si>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</si>
  <si>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</si>
  <si>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</si>
  <si>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</si>
  <si>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</si>
  <si>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</si>
  <si>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</si>
  <si>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</si>
  <si>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</si>
  <si>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</si>
  <si>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</si>
  <si>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</si>
  <si>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</si>
  <si>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</si>
  <si>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</si>
  <si>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</si>
  <si>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</si>
  <si>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</si>
  <si>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</si>
  <si>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</si>
  <si>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</si>
  <si>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</si>
  <si>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</si>
  <si>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</si>
  <si>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</si>
  <si>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</si>
  <si>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</si>
  <si>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</si>
  <si>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</si>
  <si>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</si>
  <si>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</si>
  <si>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</si>
  <si>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</si>
  <si>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</si>
  <si>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</si>
  <si>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</si>
  <si>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</si>
  <si>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</si>
  <si>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</si>
  <si>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</si>
  <si>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</si>
  <si>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</si>
  <si>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</si>
  <si>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</si>
  <si>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</si>
  <si>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</si>
  <si>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</si>
  <si>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</si>
  <si>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</si>
  <si>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</si>
  <si>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</si>
  <si>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</si>
  <si>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</si>
  <si>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</si>
  <si>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</si>
  <si>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</si>
  <si>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</si>
  <si>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</si>
  <si>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</si>
  <si>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</si>
  <si>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</si>
  <si>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</si>
  <si>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</si>
  <si>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</si>
  <si>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</si>
  <si>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</si>
  <si>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</si>
  <si>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</si>
  <si>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</si>
  <si>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</si>
  <si>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</si>
  <si>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</si>
  <si>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</si>
  <si>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</si>
  <si>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</si>
  <si>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</si>
  <si>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</si>
  <si>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</si>
  <si>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</si>
  <si>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</si>
  <si>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</si>
  <si>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</si>
  <si>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</si>
  <si>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</si>
  <si>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</si>
  <si>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</si>
  <si>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</si>
  <si>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</si>
  <si>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</si>
  <si>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</si>
  <si>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</si>
  <si>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</si>
  <si>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</si>
  <si>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</si>
  <si>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</si>
  <si>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</si>
  <si>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</si>
  <si>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</si>
  <si>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</si>
  <si>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</si>
  <si>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</si>
  <si>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</si>
  <si>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</si>
  <si>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</si>
  <si>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</si>
  <si>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</si>
  <si>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</si>
  <si>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</si>
  <si>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</si>
  <si>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</si>
  <si>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</si>
  <si>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</si>
  <si>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</si>
  <si>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</si>
  <si>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</si>
  <si>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</si>
  <si>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</si>
  <si>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</si>
  <si>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</si>
  <si>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</si>
  <si>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</si>
  <si>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</si>
  <si>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</si>
  <si>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</si>
  <si>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</si>
  <si>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</si>
  <si>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</si>
  <si>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</si>
  <si>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</si>
  <si>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</si>
  <si>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</si>
  <si>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</si>
  <si>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</si>
  <si>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</si>
  <si>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</si>
  <si>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</si>
  <si>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</si>
  <si>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</si>
  <si>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</si>
  <si>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</si>
  <si>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</si>
  <si>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</si>
  <si>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</si>
  <si>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</si>
  <si>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</si>
  <si>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</si>
  <si>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</si>
  <si>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</si>
  <si>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</si>
  <si>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</si>
  <si>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</si>
  <si>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</si>
  <si>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</si>
  <si>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</si>
  <si>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</si>
  <si>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</si>
  <si>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</si>
  <si>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</si>
  <si>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</si>
  <si>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</si>
  <si>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</si>
  <si>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</si>
  <si>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</si>
  <si>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</si>
  <si>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</si>
  <si>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</si>
  <si>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</si>
  <si>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</si>
  <si>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</si>
  <si>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</si>
  <si>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</si>
  <si>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</si>
  <si>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</si>
  <si>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</si>
  <si>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</si>
  <si>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</si>
  <si>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</si>
  <si>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</si>
  <si>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</si>
  <si>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</si>
  <si>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</si>
  <si>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</si>
  <si>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</si>
  <si>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</si>
  <si>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</si>
  <si>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</si>
  <si>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</si>
  <si>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</si>
  <si>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</si>
  <si>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</si>
  <si>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</si>
  <si>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</si>
  <si>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</si>
  <si>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</si>
  <si>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</si>
  <si>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</si>
  <si>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</si>
  <si>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</si>
  <si>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</si>
  <si>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</si>
  <si>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</si>
  <si>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</si>
  <si>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</si>
  <si>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</si>
  <si>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</si>
  <si>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</si>
  <si>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</si>
  <si>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</si>
  <si>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</si>
  <si>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</si>
  <si>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</si>
  <si>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</si>
  <si>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</si>
  <si>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</si>
  <si>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</si>
  <si>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</si>
  <si>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</si>
  <si>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</si>
  <si>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</si>
  <si>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</si>
  <si>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</si>
  <si>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</si>
  <si>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</si>
  <si>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</si>
  <si>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</si>
  <si>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</si>
  <si>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</si>
  <si>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</si>
  <si>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</si>
  <si>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</si>
  <si>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</si>
  <si>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</si>
  <si>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</si>
  <si>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</si>
  <si>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</si>
  <si>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</si>
  <si>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</si>
  <si>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</si>
  <si>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</si>
  <si>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</si>
  <si>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</si>
  <si>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</si>
  <si>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</si>
  <si>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</si>
  <si>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</si>
  <si>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</si>
  <si>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</si>
  <si>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</si>
  <si>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</si>
  <si>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</si>
  <si>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</si>
  <si>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</si>
  <si>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</si>
  <si>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</si>
  <si>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</si>
  <si>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</si>
  <si>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</si>
  <si>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</si>
  <si>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</si>
  <si>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</si>
  <si>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</si>
  <si>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</si>
  <si>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</si>
  <si>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</si>
  <si>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</si>
  <si>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</si>
  <si>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</si>
  <si>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</si>
  <si>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</si>
  <si>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</si>
  <si>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</si>
  <si>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</si>
  <si>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</si>
  <si>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</si>
  <si>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</si>
  <si>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</si>
  <si>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</si>
  <si>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</si>
  <si>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</si>
  <si>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</si>
  <si>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</si>
  <si>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</si>
  <si>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</si>
  <si>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</si>
  <si>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</si>
  <si>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</si>
  <si>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</si>
  <si>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</si>
  <si>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</si>
  <si>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</si>
  <si>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</si>
  <si>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</si>
  <si>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</si>
  <si>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</si>
  <si>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</si>
  <si>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</si>
  <si>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</si>
  <si>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</si>
  <si>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</si>
  <si>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</si>
  <si>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</si>
  <si>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</si>
  <si>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</si>
  <si>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</si>
  <si>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</si>
  <si>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</si>
  <si>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</si>
  <si>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</si>
  <si>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</si>
  <si>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</si>
  <si>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</si>
  <si>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</si>
  <si>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</si>
  <si>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</si>
  <si>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</si>
  <si>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</si>
  <si>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</si>
  <si>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</si>
  <si>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</si>
  <si>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</si>
  <si>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</si>
  <si>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</si>
  <si>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</si>
  <si>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</si>
  <si>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</si>
  <si>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</si>
  <si>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</si>
  <si>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</si>
  <si>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</si>
  <si>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</si>
  <si>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</si>
  <si>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</si>
  <si>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</si>
  <si>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</si>
  <si>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</si>
  <si>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</si>
  <si>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</si>
  <si>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</si>
  <si>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</si>
  <si>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</si>
  <si>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</si>
  <si>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</si>
  <si>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</si>
  <si>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</si>
  <si>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</si>
  <si>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</si>
  <si>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</si>
  <si>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</si>
  <si>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</si>
  <si>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</si>
  <si>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</si>
  <si>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</si>
  <si>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</si>
  <si>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</si>
  <si>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</si>
  <si>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</si>
  <si>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</si>
  <si>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</si>
  <si>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</si>
  <si>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</si>
  <si>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</si>
  <si>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</si>
  <si>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</si>
  <si>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</si>
  <si>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</si>
  <si>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</si>
  <si>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</si>
  <si>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</si>
  <si>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</si>
  <si>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</si>
  <si>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</si>
  <si>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</si>
  <si>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</si>
  <si>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</si>
  <si>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</si>
  <si>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</si>
  <si>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</si>
  <si>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</si>
  <si>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</si>
  <si>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</si>
  <si>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</si>
  <si>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</si>
  <si>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</si>
  <si>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</si>
  <si>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</si>
  <si>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</si>
  <si>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</si>
  <si>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</si>
  <si>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</si>
  <si>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</si>
  <si>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</si>
  <si>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</si>
  <si>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</si>
  <si>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</si>
  <si>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</si>
  <si>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</si>
  <si>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</si>
  <si>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</si>
  <si>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</si>
  <si>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</si>
  <si>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</si>
  <si>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</si>
  <si>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</si>
  <si>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</si>
  <si>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</si>
  <si>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</si>
  <si>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</si>
  <si>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</si>
  <si>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</si>
  <si>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</si>
  <si>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</si>
  <si>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</si>
  <si>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</si>
  <si>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</si>
  <si>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</si>
  <si>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</si>
  <si>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</si>
  <si>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</si>
  <si>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</si>
  <si>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</si>
  <si>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</si>
  <si>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</si>
  <si>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</si>
  <si>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</si>
  <si>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</si>
  <si>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</si>
  <si>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</si>
  <si>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</si>
  <si>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</si>
  <si>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</si>
  <si>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</si>
  <si>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</si>
  <si>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</si>
  <si>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</si>
  <si>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</si>
  <si>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</si>
  <si>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</si>
  <si>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</si>
  <si>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</si>
  <si>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</si>
  <si>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</si>
  <si>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</si>
  <si>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</si>
  <si>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</si>
  <si>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</si>
  <si>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</si>
  <si>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</si>
  <si>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</si>
  <si>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</si>
  <si>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</si>
  <si>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</si>
  <si>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</si>
  <si>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</si>
  <si>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</si>
  <si>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</si>
  <si>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</si>
  <si>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</si>
  <si>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</si>
  <si>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</si>
  <si>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</si>
  <si>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</si>
  <si>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</si>
  <si>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</si>
  <si>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</si>
  <si>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</si>
  <si>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</si>
  <si>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</si>
  <si>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</si>
  <si>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</si>
  <si>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</si>
  <si>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</si>
  <si>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</si>
  <si>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</si>
  <si>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</si>
  <si>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</si>
  <si>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</si>
  <si>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</si>
  <si>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</si>
  <si>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</si>
  <si>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</si>
  <si>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</si>
  <si>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</si>
  <si>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</si>
  <si>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</si>
  <si>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</si>
  <si>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</si>
  <si>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</si>
  <si>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</si>
  <si>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</si>
  <si>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</si>
  <si>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</si>
  <si>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</si>
  <si>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</si>
  <si>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</si>
  <si>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</si>
  <si>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</si>
  <si>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</si>
  <si>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</si>
  <si>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</si>
  <si>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</si>
  <si>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</si>
  <si>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</si>
  <si>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</si>
  <si>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</si>
  <si>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</si>
  <si>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</si>
  <si>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</si>
  <si>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</si>
  <si>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</si>
  <si>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</si>
  <si>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</si>
  <si>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</si>
  <si>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</si>
  <si>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</si>
  <si>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</si>
  <si>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</si>
  <si>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</si>
  <si>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</si>
  <si>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</si>
  <si>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</si>
  <si>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</si>
  <si>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</si>
  <si>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</si>
  <si>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</si>
  <si>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</si>
  <si>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</si>
  <si>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</si>
  <si>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</si>
  <si>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</si>
  <si>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</si>
  <si>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</si>
  <si>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</si>
  <si>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</si>
  <si>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</si>
  <si>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</si>
  <si>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</si>
  <si>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</si>
  <si>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</si>
  <si>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</si>
  <si>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</si>
  <si>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</si>
  <si>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</si>
  <si>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</si>
  <si>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</si>
  <si>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</si>
  <si>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</si>
  <si>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</si>
  <si>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</si>
  <si>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</si>
  <si>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</si>
  <si>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</si>
  <si>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</si>
  <si>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</si>
  <si>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</si>
  <si>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</si>
  <si>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</si>
  <si>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</si>
  <si>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</si>
  <si>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</si>
  <si>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</si>
  <si>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</si>
  <si>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</si>
  <si>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</si>
  <si>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</si>
  <si>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</si>
  <si>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</si>
  <si>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</si>
  <si>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</si>
  <si>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</si>
  <si>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</si>
  <si>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</si>
  <si>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</si>
  <si>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</si>
  <si>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</si>
  <si>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</si>
  <si>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</si>
  <si>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</si>
  <si>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</si>
  <si>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</si>
  <si>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</si>
  <si>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</si>
  <si>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</si>
  <si>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</si>
  <si>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</si>
  <si>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</si>
  <si>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</si>
  <si>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</si>
  <si>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</si>
  <si>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</si>
  <si>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</si>
  <si>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</si>
  <si>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</si>
  <si>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</si>
  <si>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</si>
  <si>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</si>
  <si>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</si>
  <si>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</si>
  <si>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</si>
  <si>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</si>
  <si>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</si>
  <si>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</si>
  <si>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</si>
  <si>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</si>
  <si>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</si>
  <si>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</si>
  <si>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</si>
  <si>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</si>
  <si>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</si>
  <si>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</si>
  <si>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</si>
  <si>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</si>
  <si>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</si>
  <si>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</si>
  <si>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</si>
  <si>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</si>
  <si>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</si>
  <si>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</si>
  <si>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</si>
  <si>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</si>
  <si>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</si>
  <si>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</si>
  <si>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</si>
  <si>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</si>
  <si>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</si>
  <si>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</si>
  <si>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</si>
  <si>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</si>
  <si>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</si>
  <si>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</si>
  <si>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</si>
  <si>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</si>
  <si>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</si>
  <si>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</si>
  <si>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</si>
  <si>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</si>
  <si>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</si>
  <si>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</si>
  <si>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</si>
  <si>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</si>
  <si>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</si>
  <si>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</si>
  <si>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</si>
  <si>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</si>
  <si>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</si>
  <si>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</si>
  <si>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</si>
  <si>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</si>
  <si>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</si>
  <si>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</si>
  <si>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</si>
  <si>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</si>
  <si>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</si>
  <si>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</si>
  <si>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</si>
  <si>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</si>
  <si>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</si>
  <si>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</si>
  <si>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</si>
  <si>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</si>
  <si>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</si>
  <si>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</si>
  <si>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</si>
  <si>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</si>
  <si>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</si>
  <si>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</si>
  <si>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</si>
  <si>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</si>
  <si>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</si>
  <si>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</si>
  <si>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</si>
  <si>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</si>
  <si>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</si>
  <si>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</si>
  <si>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</si>
  <si>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</si>
  <si>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</si>
  <si>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</si>
  <si>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</si>
  <si>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</si>
  <si>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</si>
  <si>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</si>
  <si>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</si>
  <si>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</si>
  <si>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</si>
  <si>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</si>
  <si>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</si>
  <si>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</si>
  <si>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</si>
  <si>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</si>
  <si>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</si>
  <si>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</si>
  <si>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</si>
  <si>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</si>
  <si>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</si>
  <si>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</si>
  <si>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</si>
  <si>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</si>
  <si>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</si>
  <si>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</si>
  <si>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</si>
  <si>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</si>
  <si>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</si>
  <si>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</si>
  <si>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</si>
  <si>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</si>
  <si>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</si>
  <si>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</si>
  <si>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</si>
  <si>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</si>
  <si>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</si>
  <si>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</si>
  <si>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</si>
  <si>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</si>
  <si>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</si>
  <si>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</si>
  <si>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</si>
  <si>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</si>
  <si>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</si>
  <si>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</si>
  <si>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</si>
  <si>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</si>
  <si>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</si>
  <si>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</si>
  <si>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</si>
  <si>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</si>
  <si>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</si>
  <si>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</si>
  <si>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</si>
  <si>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</si>
  <si>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</si>
  <si>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</si>
  <si>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</si>
  <si>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</si>
  <si>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</si>
  <si>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</si>
  <si>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</si>
  <si>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</si>
  <si>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</si>
  <si>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</si>
  <si>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</si>
  <si>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</si>
  <si>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</si>
  <si>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</si>
  <si>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</si>
  <si>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</si>
  <si>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</si>
  <si>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</si>
  <si>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</si>
  <si>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</si>
  <si>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</si>
  <si>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</si>
  <si>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</si>
  <si>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</si>
  <si>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</si>
  <si>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</si>
  <si>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</si>
  <si>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</si>
  <si>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</si>
  <si>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</si>
  <si>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</si>
  <si>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</si>
  <si>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</si>
  <si>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</si>
  <si>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</si>
  <si>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</si>
  <si>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</si>
  <si>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</si>
  <si>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</si>
  <si>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</si>
  <si>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</si>
  <si>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</si>
  <si>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</si>
  <si>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</si>
  <si>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</si>
  <si>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</si>
  <si>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</si>
  <si>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</si>
  <si>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</si>
  <si>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</si>
  <si>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</si>
  <si>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</si>
  <si>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</si>
  <si>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</si>
  <si>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</si>
  <si>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</si>
  <si>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</si>
  <si>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</si>
  <si>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</si>
  <si>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</si>
  <si>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</si>
  <si>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</si>
  <si>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</si>
  <si>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</si>
  <si>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</si>
  <si>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</si>
  <si>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</si>
  <si>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</si>
  <si>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</si>
  <si>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</si>
  <si>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</si>
  <si>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</si>
  <si>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</si>
  <si>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</si>
  <si>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</si>
  <si>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</si>
  <si>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</si>
  <si>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</si>
  <si>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</si>
  <si>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</si>
  <si>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</si>
  <si>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</si>
  <si>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</si>
  <si>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</si>
  <si>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</si>
  <si>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</si>
  <si>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</si>
  <si>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</si>
  <si>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</si>
  <si>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</si>
  <si>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</si>
  <si>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</si>
  <si>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</si>
  <si>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</si>
  <si>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</si>
  <si>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</si>
  <si>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</si>
  <si>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</si>
  <si>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</si>
  <si>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</si>
  <si>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</si>
  <si>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</si>
  <si>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</si>
  <si>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</si>
  <si>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</si>
  <si>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</si>
  <si>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</si>
  <si>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</si>
  <si>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</si>
  <si>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</si>
  <si>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</si>
  <si>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</si>
  <si>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</si>
  <si>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</si>
  <si>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</si>
  <si>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</si>
  <si>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</si>
  <si>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</si>
  <si>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</si>
  <si>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</si>
  <si>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</si>
  <si>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</si>
  <si>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</si>
  <si>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</si>
  <si>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</si>
  <si>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</si>
  <si>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</si>
  <si>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</si>
  <si>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</si>
  <si>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</si>
  <si>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</si>
  <si>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</si>
  <si>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</si>
  <si>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</si>
  <si>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</si>
  <si>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</si>
  <si>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</si>
  <si>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</si>
  <si>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</si>
  <si>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</si>
  <si>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</si>
  <si>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</si>
  <si>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</si>
  <si>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</si>
  <si>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</si>
  <si>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</si>
  <si>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</si>
  <si>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</si>
  <si>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</si>
  <si>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</si>
  <si>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</si>
  <si>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</si>
  <si>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</si>
  <si>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</si>
  <si>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</si>
  <si>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</si>
  <si>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</si>
  <si>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</si>
  <si>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</si>
  <si>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</si>
  <si>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</si>
  <si>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</si>
  <si>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</si>
  <si>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</si>
  <si>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</si>
  <si>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</si>
  <si>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</si>
  <si>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</si>
  <si>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</si>
  <si>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</si>
  <si>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</si>
  <si>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</si>
  <si>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</si>
  <si>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</si>
  <si>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</si>
  <si>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</si>
  <si>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</si>
  <si>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</si>
  <si>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</si>
  <si>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</si>
  <si>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</si>
  <si>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</si>
  <si>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</si>
  <si>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</si>
  <si>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</si>
  <si>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</si>
  <si>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</si>
  <si>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</si>
  <si>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</si>
  <si>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</si>
  <si>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</si>
  <si>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</si>
  <si>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</si>
  <si>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</si>
  <si>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</si>
  <si>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</si>
  <si>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</si>
  <si>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</si>
  <si>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</si>
  <si>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</si>
  <si>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</si>
  <si>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</si>
  <si>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</si>
  <si>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</si>
  <si>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</si>
  <si>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</si>
  <si>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</si>
  <si>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</si>
  <si>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</si>
  <si>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</si>
  <si>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</si>
  <si>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</si>
  <si>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</si>
  <si>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</si>
  <si>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</si>
  <si>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</si>
  <si>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</si>
  <si>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</si>
  <si>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</si>
  <si>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</si>
  <si>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</si>
  <si>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</si>
  <si>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</si>
  <si>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</si>
  <si>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</si>
  <si>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</si>
  <si>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</si>
  <si>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</si>
  <si>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</si>
  <si>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</si>
  <si>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</si>
  <si>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</si>
  <si>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</si>
  <si>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</si>
  <si>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</si>
  <si>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</si>
  <si>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</si>
  <si>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</si>
  <si>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</si>
  <si>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</si>
  <si>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</si>
  <si>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</si>
  <si>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</si>
  <si>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</si>
  <si>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</si>
  <si>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</si>
  <si>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</si>
  <si>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</si>
  <si>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</si>
  <si>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</si>
  <si>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</si>
  <si>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</si>
  <si>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</si>
  <si>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</si>
  <si>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</si>
  <si>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</si>
  <si>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</si>
  <si>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</si>
  <si>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</si>
  <si>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</si>
  <si>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</si>
  <si>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</si>
  <si>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</si>
  <si>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</si>
  <si>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</si>
  <si>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</si>
  <si>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</si>
  <si>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</si>
  <si>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</si>
  <si>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</si>
  <si>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</si>
  <si>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</si>
  <si>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</si>
  <si>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</si>
  <si>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</si>
  <si>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</si>
  <si>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</si>
  <si>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</si>
  <si>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</si>
  <si>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</si>
  <si>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</si>
  <si>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</si>
  <si>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</si>
  <si>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</si>
  <si>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</si>
  <si>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</si>
  <si>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</si>
  <si>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</si>
  <si>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</si>
  <si>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</si>
  <si>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</si>
  <si>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</si>
  <si>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</si>
  <si>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</si>
  <si>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</si>
  <si>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</si>
  <si>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</si>
  <si>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</si>
  <si>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</si>
  <si>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</si>
  <si>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</si>
  <si>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</si>
  <si>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</si>
  <si>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</si>
  <si>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</si>
  <si>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</si>
  <si>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</si>
  <si>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</si>
  <si>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</si>
  <si>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</si>
  <si>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</si>
  <si>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</si>
  <si>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</si>
  <si>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</si>
  <si>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</si>
  <si>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</si>
  <si>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</si>
  <si>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</si>
  <si>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</si>
  <si>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</si>
  <si>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</si>
  <si>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</si>
  <si>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</si>
  <si>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</si>
  <si>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</si>
  <si>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</si>
  <si>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</si>
  <si>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</si>
  <si>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</si>
  <si>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</si>
  <si>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</si>
  <si>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</si>
  <si>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</si>
  <si>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</si>
  <si>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</si>
  <si>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</si>
  <si>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</si>
  <si>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</si>
  <si>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</si>
  <si>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</si>
  <si>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</si>
  <si>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</si>
  <si>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</si>
  <si>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</si>
  <si>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</si>
  <si>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</si>
  <si>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</si>
  <si>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</si>
  <si>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</si>
  <si>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</si>
  <si>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</si>
  <si>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</si>
  <si>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</si>
  <si>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</si>
  <si>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</si>
  <si>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</si>
  <si>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</si>
  <si>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</si>
  <si>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</si>
  <si>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</si>
  <si>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</si>
  <si>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</si>
  <si>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</si>
  <si>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</si>
  <si>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</si>
  <si>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</si>
  <si>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</si>
  <si>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</si>
  <si>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</si>
  <si>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</si>
  <si>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</si>
  <si>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</si>
  <si>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</si>
  <si>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</si>
  <si>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</si>
  <si>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</si>
  <si>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</si>
  <si>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</si>
  <si>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</si>
  <si>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</si>
  <si>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</si>
  <si>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</si>
  <si>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</si>
  <si>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</si>
  <si>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</si>
  <si>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</si>
  <si>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</si>
  <si>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</si>
  <si>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</si>
  <si>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</si>
  <si>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</si>
  <si>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</si>
  <si>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</si>
  <si>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</si>
  <si>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</si>
  <si>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</si>
  <si>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</si>
  <si>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</si>
  <si>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</si>
  <si>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</si>
  <si>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</si>
  <si>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</si>
  <si>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</si>
  <si>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</si>
  <si>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</si>
  <si>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</si>
  <si>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</si>
  <si>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</si>
  <si>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</si>
  <si>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</si>
  <si>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</si>
  <si>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</si>
  <si>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</si>
  <si>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</si>
  <si>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</si>
  <si>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</si>
  <si>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</si>
  <si>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</si>
  <si>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</si>
  <si>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</si>
  <si>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</si>
  <si>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</si>
  <si>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</si>
  <si>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</si>
  <si>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</si>
  <si>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</si>
  <si>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</si>
  <si>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</si>
  <si>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</si>
  <si>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</si>
  <si>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</si>
  <si>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</si>
  <si>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</si>
  <si>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</si>
  <si>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</si>
  <si>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</si>
  <si>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</si>
  <si>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</si>
  <si>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</si>
  <si>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</si>
  <si>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</si>
  <si>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</si>
  <si>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</si>
  <si>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</si>
  <si>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</si>
  <si>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</si>
  <si>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</si>
  <si>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</si>
  <si>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</si>
  <si>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</si>
  <si>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</si>
  <si>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</si>
  <si>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</si>
  <si>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</si>
  <si>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</si>
  <si>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</si>
  <si>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</si>
  <si>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</si>
  <si>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</si>
  <si>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</si>
  <si>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</si>
  <si>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</si>
  <si>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</si>
  <si>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</si>
  <si>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</si>
  <si>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</si>
  <si>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</si>
  <si>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</si>
  <si>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</si>
  <si>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</si>
  <si>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</si>
  <si>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</si>
  <si>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</si>
  <si>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</si>
  <si>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</si>
  <si>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</si>
  <si>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</si>
  <si>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</si>
  <si>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</si>
  <si>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</si>
  <si>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</si>
  <si>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</si>
  <si>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</si>
  <si>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</si>
  <si>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</si>
  <si>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</si>
  <si>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</si>
  <si>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</si>
  <si>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</si>
  <si>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</si>
  <si>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</si>
  <si>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</si>
  <si>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</si>
  <si>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</si>
  <si>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</si>
  <si>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</si>
  <si>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</si>
  <si>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</si>
  <si>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</si>
  <si>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</si>
  <si>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</si>
  <si>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</si>
  <si>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</si>
  <si>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</si>
  <si>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</si>
  <si>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</si>
  <si>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</si>
  <si>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</si>
  <si>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</si>
  <si>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</si>
  <si>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</si>
  <si>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</si>
  <si>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</si>
  <si>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</si>
  <si>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</si>
  <si>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</si>
  <si>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</si>
  <si>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</si>
  <si>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</si>
  <si>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</si>
  <si>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</si>
  <si>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</si>
  <si>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</si>
  <si>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</si>
  <si>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</si>
  <si>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</si>
  <si>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</si>
  <si>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</si>
  <si>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</si>
  <si>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</si>
  <si>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</si>
  <si>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</si>
  <si>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</si>
  <si>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</si>
  <si>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</si>
  <si>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</si>
  <si>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</si>
  <si>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</si>
  <si>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</si>
  <si>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</si>
  <si>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</si>
  <si>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</si>
  <si>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</si>
  <si>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</si>
  <si>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</si>
  <si>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</si>
  <si>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</si>
  <si>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</si>
  <si>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</si>
  <si>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</si>
  <si>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</si>
  <si>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</si>
  <si>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</si>
  <si>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</si>
  <si>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</si>
  <si>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</si>
  <si>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</si>
  <si>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</si>
  <si>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</si>
  <si>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</si>
  <si>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</si>
  <si>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</si>
  <si>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</si>
  <si>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</si>
  <si>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</si>
  <si>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</si>
  <si>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</si>
  <si>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</si>
  <si>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</si>
  <si>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</si>
  <si>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</si>
  <si>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</si>
  <si>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</si>
  <si>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</si>
  <si>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</si>
  <si>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</si>
  <si>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</si>
  <si>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</si>
  <si>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</si>
  <si>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</si>
  <si>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</si>
  <si>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</si>
  <si>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</si>
  <si>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</si>
  <si>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</si>
  <si>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</si>
  <si>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</si>
  <si>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</si>
  <si>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</si>
  <si>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</si>
  <si>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</si>
  <si>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</si>
  <si>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</si>
  <si>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</si>
  <si>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</si>
  <si>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</si>
  <si>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</si>
  <si>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</si>
  <si>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</si>
  <si>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</si>
  <si>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</si>
  <si>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</si>
  <si>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</si>
  <si>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</si>
  <si>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</si>
  <si>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</si>
  <si>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</si>
  <si>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</si>
  <si>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</si>
  <si>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</si>
  <si>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</si>
  <si>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</si>
  <si>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</si>
  <si>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</si>
  <si>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</si>
  <si>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</si>
  <si>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</si>
  <si>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</si>
  <si>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</si>
  <si>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</si>
  <si>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</si>
  <si>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</si>
  <si>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</si>
  <si>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</si>
  <si>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</si>
  <si>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</si>
  <si>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</si>
  <si>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</si>
  <si>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</si>
  <si>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</si>
  <si>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</si>
  <si>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</si>
  <si>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</si>
  <si>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</si>
  <si>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</si>
  <si>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</si>
  <si>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</si>
  <si>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</si>
  <si>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</si>
  <si>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</si>
  <si>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</si>
  <si>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</si>
  <si>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</si>
  <si>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</si>
  <si>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</si>
  <si>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</si>
  <si>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</si>
  <si>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</si>
  <si>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</si>
  <si>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</si>
  <si>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</si>
  <si>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</si>
  <si>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</si>
  <si>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</si>
  <si>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</si>
  <si>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</si>
  <si>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</si>
  <si>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</si>
  <si>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</si>
  <si>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</si>
  <si>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</si>
  <si>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</si>
  <si>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</si>
  <si>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</si>
  <si>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</si>
  <si>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</si>
  <si>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</si>
  <si>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</si>
  <si>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</si>
  <si>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</si>
  <si>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</si>
  <si>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</si>
  <si>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</si>
  <si>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</si>
  <si>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</si>
  <si>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</si>
  <si>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</si>
  <si>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</si>
  <si>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</si>
  <si>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</si>
  <si>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</si>
  <si>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</si>
  <si>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</si>
  <si>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</si>
  <si>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</si>
  <si>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</si>
  <si>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</si>
  <si>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</si>
  <si>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</si>
  <si>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</si>
  <si>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</si>
  <si>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</si>
  <si>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</si>
  <si>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</si>
  <si>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</si>
  <si>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</si>
  <si>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</si>
  <si>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</si>
  <si>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</si>
  <si>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</si>
  <si>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</si>
  <si>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</si>
  <si>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</si>
  <si>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</si>
  <si>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</si>
  <si>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</si>
  <si>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</si>
  <si>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</si>
  <si>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</si>
  <si>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</si>
  <si>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</si>
  <si>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</si>
  <si>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</si>
  <si>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</si>
  <si>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</si>
  <si>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</si>
  <si>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</si>
  <si>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</si>
  <si>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</si>
  <si>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</si>
  <si>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</si>
  <si>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</si>
  <si>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</si>
  <si>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</si>
  <si>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</si>
  <si>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</si>
  <si>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</si>
  <si>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</si>
  <si>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</si>
  <si>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</si>
  <si>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</si>
  <si>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</si>
  <si>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</si>
  <si>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</si>
  <si>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</si>
  <si>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</si>
  <si>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</si>
  <si>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</si>
  <si>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</si>
  <si>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</si>
  <si>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</si>
  <si>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</si>
  <si>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</si>
  <si>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</si>
  <si>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</si>
  <si>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</si>
  <si>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</si>
  <si>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</si>
  <si>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</si>
  <si>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</si>
  <si>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</si>
  <si>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</si>
  <si>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</si>
  <si>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</si>
  <si>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</si>
  <si>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</si>
  <si>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</si>
  <si>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</si>
  <si>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</si>
  <si>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</si>
  <si>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</si>
  <si>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</si>
  <si>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</si>
  <si>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</si>
  <si>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</si>
  <si>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</si>
  <si>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</si>
  <si>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</si>
  <si>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</si>
  <si>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</si>
  <si>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</si>
  <si>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</si>
  <si>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</si>
  <si>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</si>
  <si>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</si>
  <si>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</si>
  <si>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</si>
  <si>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</si>
  <si>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</si>
  <si>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</si>
  <si>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</si>
  <si>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</si>
  <si>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</si>
  <si>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</si>
  <si>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</si>
  <si>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</si>
  <si>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</si>
  <si>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</si>
  <si>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</si>
  <si>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</si>
  <si>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</si>
  <si>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</si>
  <si>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</si>
  <si>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</si>
  <si>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</si>
  <si>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</si>
  <si>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</si>
  <si>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</si>
  <si>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</si>
  <si>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</si>
  <si>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</si>
  <si>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</si>
  <si>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</si>
  <si>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</si>
  <si>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</si>
  <si>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</si>
  <si>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</si>
  <si>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</si>
  <si>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</si>
  <si>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</si>
  <si>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</si>
  <si>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</si>
  <si>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</si>
  <si>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</si>
  <si>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</si>
  <si>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</si>
  <si>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</si>
  <si>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</si>
  <si>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</si>
  <si>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</si>
  <si>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</si>
  <si>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</si>
  <si>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</si>
  <si>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</si>
  <si>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</si>
  <si>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</si>
  <si>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</si>
  <si>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</si>
  <si>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</si>
  <si>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</si>
  <si>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</si>
  <si>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</si>
  <si>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</si>
  <si>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</si>
  <si>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</si>
  <si>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</si>
  <si>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</si>
  <si>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</si>
  <si>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</si>
  <si>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</si>
  <si>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</si>
  <si>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</si>
  <si>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</si>
  <si>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</si>
  <si>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</si>
  <si>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</si>
  <si>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</si>
  <si>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</si>
  <si>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</si>
  <si>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</si>
  <si>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</si>
  <si>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</si>
  <si>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</si>
  <si>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</si>
  <si>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</si>
  <si>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</si>
  <si>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</si>
  <si>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</si>
  <si>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</si>
  <si>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</si>
  <si>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</si>
  <si>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</si>
  <si>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</si>
  <si>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</si>
  <si>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</si>
  <si>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</si>
  <si>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</si>
  <si>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</si>
  <si>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</si>
  <si>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</si>
  <si>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</si>
  <si>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</si>
  <si>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</si>
  <si>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</si>
  <si>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</si>
  <si>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</si>
  <si>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</si>
  <si>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</si>
  <si>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</si>
  <si>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</si>
  <si>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</si>
  <si>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</si>
  <si>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</si>
  <si>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</si>
  <si>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</si>
  <si>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</si>
  <si>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</si>
  <si>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</si>
  <si>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</si>
  <si>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</si>
  <si>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</si>
  <si>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</si>
  <si>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</si>
  <si>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</si>
  <si>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</si>
  <si>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</si>
  <si>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</si>
  <si>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</si>
  <si>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</si>
  <si>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</si>
  <si>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</si>
  <si>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</si>
  <si>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</si>
  <si>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</si>
  <si>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</si>
  <si>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</si>
  <si>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</si>
  <si>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</si>
  <si>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</si>
  <si>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</si>
  <si>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</si>
  <si>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</si>
  <si>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</si>
  <si>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</si>
  <si>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</si>
  <si>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</si>
  <si>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</si>
  <si>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</si>
  <si>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</si>
  <si>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</si>
  <si>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</si>
  <si>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</si>
  <si>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</si>
  <si>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</si>
  <si>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</si>
  <si>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</si>
  <si>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</si>
  <si>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</si>
  <si>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</si>
  <si>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</si>
  <si>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</si>
  <si>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</si>
  <si>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</si>
  <si>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</si>
  <si>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</si>
  <si>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</si>
  <si>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</si>
  <si>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</si>
  <si>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</si>
  <si>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</si>
  <si>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</si>
  <si>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</si>
  <si>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</si>
  <si>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</si>
  <si>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</si>
  <si>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</si>
  <si>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</si>
  <si>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</si>
  <si>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</si>
  <si>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</si>
  <si>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</si>
  <si>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</si>
  <si>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</si>
  <si>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</si>
  <si>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</si>
  <si>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</si>
  <si>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</si>
  <si>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</si>
  <si>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</si>
  <si>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</si>
  <si>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</si>
  <si>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</si>
  <si>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</si>
  <si>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</si>
  <si>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</si>
  <si>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</si>
  <si>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</si>
  <si>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</si>
  <si>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</si>
  <si>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</si>
  <si>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</si>
  <si>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</si>
  <si>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</si>
  <si>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</si>
  <si>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</si>
  <si>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</si>
  <si>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</si>
  <si>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</si>
  <si>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</si>
  <si>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</si>
  <si>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</si>
  <si>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</si>
  <si>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</si>
  <si>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</si>
  <si>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</si>
  <si>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</si>
  <si>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</si>
  <si>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</si>
  <si>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</si>
  <si>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</si>
  <si>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</si>
  <si>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</si>
  <si>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</si>
  <si>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</si>
  <si>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</si>
  <si>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</si>
  <si>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</si>
  <si>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</si>
  <si>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</si>
  <si>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</si>
  <si>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</si>
  <si>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</si>
  <si>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</si>
  <si>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</si>
  <si>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</si>
  <si>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</si>
  <si>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</si>
  <si>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</si>
  <si>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</si>
  <si>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</si>
  <si>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</si>
  <si>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</si>
  <si>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</si>
  <si>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</si>
  <si>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</si>
  <si>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</si>
  <si>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</si>
  <si>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</si>
  <si>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</si>
  <si>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</si>
  <si>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</si>
  <si>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</si>
  <si>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</si>
  <si>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</si>
  <si>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</si>
  <si>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</si>
  <si>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</si>
  <si>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</si>
  <si>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</si>
  <si>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</si>
  <si>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</si>
  <si>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</si>
  <si>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</si>
  <si>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</si>
  <si>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</si>
  <si>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</si>
  <si>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</si>
  <si>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</si>
  <si>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</si>
  <si>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</si>
  <si>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</si>
  <si>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</si>
  <si>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</si>
  <si>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</si>
  <si>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</si>
  <si>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</si>
  <si>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</si>
  <si>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</si>
  <si>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</si>
  <si>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</si>
  <si>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</si>
  <si>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</si>
  <si>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</si>
  <si>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</si>
  <si>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</si>
  <si>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</si>
  <si>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</si>
  <si>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</si>
  <si>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</si>
  <si>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</si>
  <si>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</si>
  <si>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</si>
  <si>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</si>
  <si>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</si>
  <si>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</si>
  <si>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</si>
  <si>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</si>
  <si>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</si>
  <si>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</si>
  <si>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</si>
  <si>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</si>
  <si>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</si>
  <si>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</si>
  <si>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</si>
  <si>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</si>
  <si>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</si>
  <si>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</si>
  <si>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</si>
  <si>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</si>
  <si>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</si>
  <si>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</si>
  <si>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</si>
  <si>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</si>
  <si>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</si>
  <si>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</si>
  <si>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</si>
  <si>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</si>
  <si>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</si>
  <si>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</si>
  <si>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</si>
  <si>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</si>
  <si>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</si>
  <si>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</si>
  <si>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</si>
  <si>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</si>
  <si>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</si>
  <si>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</si>
  <si>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</si>
  <si>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</si>
  <si>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</si>
  <si>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</si>
  <si>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</si>
  <si>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</si>
  <si>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</si>
  <si>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</si>
  <si>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</si>
  <si>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</si>
  <si>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</si>
  <si>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</si>
  <si>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</si>
  <si>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</si>
  <si>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</si>
  <si>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</si>
  <si>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</si>
  <si>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</si>
  <si>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</si>
  <si>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</si>
  <si>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</si>
  <si>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</si>
  <si>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</si>
  <si>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</si>
  <si>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</si>
  <si>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</si>
  <si>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</si>
  <si>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</si>
  <si>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</si>
  <si>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</si>
  <si>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</si>
  <si>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</si>
  <si>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</si>
  <si>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</si>
  <si>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</si>
  <si>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</si>
  <si>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</si>
  <si>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</si>
  <si>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</si>
  <si>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</si>
  <si>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</si>
  <si>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</si>
  <si>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</si>
  <si>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</si>
  <si>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</si>
  <si>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</si>
  <si>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</si>
  <si>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</si>
  <si>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</si>
  <si>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</si>
  <si>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</si>
  <si>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</si>
  <si>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</si>
  <si>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</si>
  <si>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</si>
  <si>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</si>
  <si>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</si>
  <si>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</si>
  <si>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</si>
  <si>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</si>
  <si>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</si>
  <si>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</si>
  <si>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</si>
  <si>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</si>
  <si>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</si>
  <si>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</si>
  <si>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</si>
  <si>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</si>
  <si>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</si>
  <si>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</si>
  <si>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</si>
  <si>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</si>
  <si>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</si>
  <si>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</si>
  <si>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</si>
  <si>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</si>
  <si>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</si>
  <si>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</si>
  <si>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</si>
  <si>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</si>
  <si>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</si>
  <si>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</si>
  <si>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</si>
  <si>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</si>
  <si>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</si>
  <si>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</si>
  <si>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</si>
  <si>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</si>
  <si>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</si>
  <si>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</si>
  <si>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</si>
  <si>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</si>
  <si>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</si>
  <si>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</si>
  <si>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</si>
  <si>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</si>
  <si>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</si>
  <si>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</si>
  <si>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</si>
  <si>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</si>
  <si>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</si>
  <si>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</si>
  <si>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</si>
  <si>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</si>
  <si>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</si>
  <si>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</si>
  <si>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</si>
  <si>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</si>
  <si>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</si>
  <si>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</si>
  <si>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</si>
  <si>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</si>
  <si>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</si>
  <si>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</si>
  <si>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</si>
  <si>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</si>
  <si>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</si>
  <si>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</si>
  <si>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</si>
  <si>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</si>
  <si>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</si>
  <si>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</si>
  <si>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</si>
  <si>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</si>
  <si>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</si>
  <si>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</si>
  <si>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</si>
  <si>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</si>
  <si>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</si>
  <si>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</si>
  <si>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</si>
  <si>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</si>
  <si>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</si>
  <si>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</si>
  <si>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</si>
  <si>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</si>
  <si>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</si>
  <si>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</si>
  <si>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</si>
  <si>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</si>
  <si>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</si>
  <si>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</si>
  <si>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</si>
  <si>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</si>
  <si>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</si>
  <si>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</si>
  <si>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</si>
  <si>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</si>
  <si>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</si>
  <si>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</si>
  <si>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</si>
  <si>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</si>
  <si>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</si>
  <si>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</si>
  <si>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</si>
  <si>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</si>
  <si>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</si>
  <si>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</si>
  <si>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</si>
  <si>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</si>
  <si>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</si>
  <si>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</si>
  <si>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</si>
  <si>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</si>
  <si>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</si>
  <si>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</si>
  <si>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</si>
  <si>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</si>
  <si>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</si>
  <si>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</si>
  <si>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</si>
  <si>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</si>
  <si>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</si>
  <si>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</si>
  <si>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</si>
  <si>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</si>
  <si>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</si>
  <si>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</si>
  <si>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</si>
  <si>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</si>
  <si>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</si>
  <si>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</si>
  <si>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</si>
  <si>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</si>
  <si>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</si>
  <si>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</si>
  <si>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</si>
  <si>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</si>
  <si>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</si>
  <si>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</si>
  <si>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</si>
  <si>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</si>
  <si>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</si>
  <si>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</si>
  <si>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</si>
  <si>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</si>
  <si>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</si>
  <si>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</si>
  <si>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</si>
  <si>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</si>
  <si>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</si>
  <si>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</si>
  <si>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</si>
  <si>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</si>
  <si>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</si>
  <si>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</si>
  <si>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</si>
  <si>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</si>
  <si>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</si>
  <si>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</si>
  <si>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</si>
  <si>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</si>
  <si>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</si>
  <si>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</si>
  <si>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</si>
  <si>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</si>
  <si>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</si>
  <si>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</si>
  <si>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</si>
  <si>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</si>
  <si>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</si>
  <si>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</si>
  <si>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</si>
  <si>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</si>
  <si>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</si>
  <si>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</si>
  <si>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</si>
  <si>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</si>
  <si>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</si>
  <si>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</si>
  <si>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</si>
  <si>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</si>
  <si>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</si>
  <si>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</si>
  <si>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</si>
  <si>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</si>
  <si>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</si>
  <si>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</si>
  <si>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</si>
  <si>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</si>
  <si>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</si>
  <si>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</si>
  <si>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</si>
  <si>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</si>
  <si>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</si>
  <si>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</si>
  <si>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</si>
  <si>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</si>
  <si>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</si>
  <si>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</si>
  <si>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</si>
  <si>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</si>
  <si>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</si>
  <si>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</si>
  <si>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</si>
  <si>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</si>
  <si>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</si>
  <si>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</si>
  <si>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</si>
  <si>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</si>
  <si>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</si>
  <si>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</si>
  <si>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</si>
  <si>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</si>
  <si>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</si>
  <si>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</si>
  <si>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</si>
  <si>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</si>
  <si>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</si>
  <si>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</si>
  <si>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</si>
  <si>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</si>
  <si>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</si>
  <si>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</si>
  <si>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</si>
  <si>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</si>
  <si>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</si>
  <si>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</si>
  <si>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</si>
  <si>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</si>
  <si>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</si>
  <si>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</si>
  <si>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</si>
  <si>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</si>
  <si>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</si>
  <si>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</si>
  <si>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</si>
  <si>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</si>
  <si>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</si>
  <si>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</si>
  <si>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</si>
  <si>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</si>
  <si>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</si>
  <si>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</si>
  <si>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</si>
  <si>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</si>
  <si>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</si>
  <si>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</si>
  <si>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</si>
  <si>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</si>
  <si>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</si>
  <si>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</si>
  <si>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</si>
  <si>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</si>
  <si>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</si>
  <si>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</si>
  <si>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</si>
  <si>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</si>
  <si>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</si>
  <si>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</si>
  <si>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</si>
  <si>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</si>
  <si>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</si>
  <si>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</si>
  <si>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</si>
  <si>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</si>
  <si>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</si>
  <si>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</si>
  <si>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</si>
  <si>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</si>
  <si>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</si>
  <si>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</si>
  <si>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</si>
  <si>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</si>
  <si>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</si>
  <si>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</si>
  <si>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</si>
  <si>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</si>
  <si>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</si>
  <si>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</si>
  <si>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</si>
  <si>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</si>
  <si>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</si>
  <si>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</si>
  <si>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</si>
  <si>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</si>
  <si>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</si>
  <si>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</si>
  <si>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</si>
  <si>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</si>
  <si>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</si>
  <si>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</si>
  <si>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</si>
  <si>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</si>
  <si>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</si>
  <si>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</si>
  <si>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</si>
  <si>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</si>
  <si>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</si>
  <si>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</si>
  <si>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</si>
  <si>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</si>
  <si>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</si>
  <si>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</si>
  <si>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</si>
  <si>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</si>
  <si>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</si>
  <si>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</si>
  <si>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</si>
  <si>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</si>
  <si>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</si>
  <si>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</si>
  <si>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</si>
  <si>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</si>
  <si>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</si>
  <si>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</si>
  <si>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</si>
  <si>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</si>
  <si>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</si>
  <si>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</si>
  <si>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</si>
  <si>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</si>
  <si>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</si>
  <si>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</si>
  <si>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</si>
  <si>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</si>
  <si>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</si>
  <si>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</si>
  <si>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</si>
  <si>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</si>
  <si>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</si>
  <si>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</si>
  <si>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</si>
  <si>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</si>
  <si>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</si>
  <si>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</si>
  <si>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</si>
  <si>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</si>
  <si>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</si>
  <si>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</si>
  <si>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</si>
  <si>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</si>
  <si>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</si>
  <si>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</si>
  <si>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</si>
  <si>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</si>
  <si>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</si>
  <si>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</si>
  <si>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</si>
  <si>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</si>
  <si>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</si>
  <si>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</si>
  <si>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</si>
  <si>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</si>
  <si>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</si>
  <si>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</si>
  <si>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</si>
  <si>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</si>
  <si>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</si>
  <si>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</si>
  <si>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</si>
  <si>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</si>
  <si>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</si>
  <si>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</si>
  <si>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</si>
  <si>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</si>
  <si>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</si>
  <si>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</si>
  <si>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</si>
  <si>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</si>
  <si>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</si>
  <si>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</si>
  <si>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</si>
  <si>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</si>
  <si>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</si>
  <si>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</si>
  <si>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</si>
  <si>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</si>
  <si>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</si>
  <si>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</si>
  <si>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</si>
  <si>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</si>
  <si>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</si>
  <si>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</si>
  <si>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</si>
  <si>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</si>
  <si>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</si>
  <si>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</si>
  <si>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</si>
  <si>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</si>
  <si>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</si>
  <si>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</si>
  <si>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</si>
  <si>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</si>
  <si>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</si>
  <si>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</si>
  <si>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</si>
  <si>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</si>
  <si>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</si>
  <si>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</si>
  <si>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</si>
  <si>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</si>
  <si>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</si>
  <si>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</si>
  <si>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</si>
  <si>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</si>
  <si>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</si>
  <si>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</si>
  <si>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</si>
  <si>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</si>
  <si>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</si>
  <si>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</si>
  <si>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</si>
  <si>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</si>
  <si>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</si>
  <si>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</si>
  <si>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</si>
  <si>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</si>
  <si>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</si>
  <si>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</si>
  <si>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</si>
  <si>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</si>
  <si>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</si>
  <si>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</si>
  <si>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</si>
  <si>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</si>
  <si>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</si>
  <si>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</si>
  <si>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</si>
  <si>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</si>
  <si>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</si>
  <si>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</si>
  <si>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</si>
  <si>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</si>
  <si>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</si>
  <si>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</si>
  <si>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</si>
  <si>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</si>
  <si>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</si>
  <si>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</si>
  <si>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</si>
  <si>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</si>
  <si>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</si>
  <si>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</si>
  <si>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</si>
  <si>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</si>
  <si>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</si>
  <si>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</si>
  <si>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</si>
  <si>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</si>
  <si>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</si>
  <si>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</si>
  <si>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</si>
  <si>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</si>
  <si>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</si>
  <si>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</si>
  <si>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</si>
  <si>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</si>
  <si>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</si>
  <si>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</si>
  <si>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</si>
  <si>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</si>
  <si>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</si>
  <si>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</si>
  <si>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</si>
  <si>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</si>
  <si>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</si>
  <si>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</si>
  <si>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</si>
  <si>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</si>
  <si>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</si>
  <si>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</si>
  <si>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</si>
  <si>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</si>
  <si>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</si>
  <si>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</si>
  <si>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</si>
  <si>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</si>
  <si>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</si>
  <si>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</si>
  <si>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</si>
  <si>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</si>
  <si>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</si>
  <si>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</si>
  <si>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</si>
  <si>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</si>
  <si>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</si>
  <si>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</si>
  <si>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</si>
  <si>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</si>
  <si>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</si>
  <si>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</si>
  <si>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</si>
  <si>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</si>
  <si>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</si>
  <si>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</si>
  <si>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</si>
  <si>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</si>
  <si>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</si>
  <si>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</si>
  <si>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</si>
  <si>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</si>
  <si>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</si>
  <si>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</si>
  <si>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</si>
  <si>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</si>
  <si>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</si>
  <si>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</si>
  <si>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</si>
  <si>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</si>
  <si>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</si>
  <si>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</si>
  <si>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</si>
  <si>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</si>
  <si>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</si>
  <si>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</si>
  <si>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</si>
  <si>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</si>
  <si>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</si>
  <si>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</si>
  <si>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</si>
  <si>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</si>
  <si>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</si>
  <si>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</si>
  <si>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</si>
  <si>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</si>
  <si>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</si>
  <si>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</si>
  <si>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</si>
  <si>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</si>
  <si>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</si>
  <si>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</si>
  <si>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</si>
  <si>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</si>
  <si>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</si>
  <si>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</si>
  <si>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</si>
  <si>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</si>
  <si>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</si>
  <si>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</si>
  <si>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</si>
  <si>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</si>
  <si>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</si>
  <si>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</si>
  <si>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</si>
  <si>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</si>
  <si>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</si>
  <si>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</si>
  <si>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</si>
  <si>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</si>
  <si>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</si>
  <si>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</si>
  <si>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</si>
  <si>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</si>
  <si>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</si>
  <si>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</si>
  <si>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</si>
  <si>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</si>
  <si>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</si>
  <si>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</si>
  <si>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</si>
  <si>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</si>
  <si>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</si>
  <si>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</si>
  <si>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</si>
  <si>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</si>
  <si>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</si>
  <si>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</si>
  <si>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</si>
  <si>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</si>
  <si>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</si>
  <si>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</si>
  <si>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</si>
  <si>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</si>
  <si>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</si>
  <si>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</si>
  <si>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</si>
  <si>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</si>
  <si>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</si>
  <si>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</si>
  <si>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</si>
  <si>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</si>
  <si>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</si>
  <si>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</si>
  <si>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</si>
  <si>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</si>
  <si>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</si>
  <si>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</si>
  <si>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</si>
  <si>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</si>
  <si>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</si>
  <si>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</si>
  <si>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</si>
  <si>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</si>
  <si>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</si>
  <si>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</si>
  <si>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</si>
  <si>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</si>
  <si>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</si>
  <si>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</si>
  <si>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</si>
  <si>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</si>
  <si>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</si>
  <si>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</si>
  <si>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</si>
  <si>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</si>
  <si>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</si>
  <si>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</si>
  <si>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</si>
  <si>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</si>
  <si>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</si>
  <si>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</si>
  <si>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</si>
  <si>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</si>
  <si>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</si>
  <si>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</si>
  <si>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</si>
  <si>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</si>
  <si>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</si>
  <si>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</si>
  <si>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</si>
  <si>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</si>
  <si>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</si>
  <si>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</si>
  <si>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</si>
  <si>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</si>
  <si>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</si>
  <si>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</si>
  <si>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</si>
  <si>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</si>
  <si>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</si>
  <si>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</si>
  <si>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</si>
  <si>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</si>
  <si>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</si>
  <si>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</si>
  <si>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</si>
  <si>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</si>
  <si>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</si>
  <si>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</si>
  <si>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</si>
  <si>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</si>
  <si>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</si>
  <si>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</si>
  <si>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</si>
  <si>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</si>
  <si>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</si>
  <si>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</si>
  <si>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</si>
  <si>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</si>
  <si>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</si>
  <si>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</si>
  <si>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</si>
  <si>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</si>
  <si>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</si>
  <si>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</si>
  <si>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</si>
  <si>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</si>
  <si>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</si>
  <si>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</si>
  <si>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</si>
  <si>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</si>
  <si>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</si>
  <si>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</si>
  <si>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</si>
  <si>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</si>
  <si>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</si>
  <si>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</si>
  <si>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</si>
  <si>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</si>
  <si>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</si>
  <si>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</si>
  <si>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</si>
  <si>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</si>
  <si>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</si>
  <si>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</si>
  <si>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</si>
  <si>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</si>
  <si>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</si>
  <si>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</si>
  <si>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</si>
  <si>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</si>
  <si>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</si>
  <si>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</si>
  <si>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</si>
  <si>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</si>
  <si>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</si>
  <si>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</si>
  <si>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</si>
  <si>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</si>
  <si>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</si>
  <si>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</si>
  <si>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</si>
  <si>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</si>
  <si>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</si>
  <si>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</si>
  <si>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</si>
  <si>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</si>
  <si>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</si>
  <si>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</si>
  <si>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</si>
  <si>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</si>
  <si>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</si>
  <si>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</si>
  <si>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</si>
  <si>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</si>
  <si>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</si>
  <si>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</si>
  <si>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</si>
  <si>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</si>
  <si>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</si>
  <si>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</si>
  <si>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</si>
  <si>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</si>
  <si>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</si>
  <si>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</si>
  <si>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</si>
  <si>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</si>
  <si>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</si>
  <si>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</si>
  <si>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</si>
  <si>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</si>
  <si>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</si>
  <si>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</si>
  <si>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</si>
  <si>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</si>
  <si>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</si>
  <si>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</si>
  <si>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</si>
  <si>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</si>
  <si>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</si>
  <si>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</si>
  <si>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</si>
  <si>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</si>
  <si>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</si>
  <si>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</si>
  <si>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</si>
  <si>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</si>
  <si>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</si>
  <si>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</si>
  <si>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</si>
  <si>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</si>
  <si>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</si>
  <si>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</si>
  <si>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</si>
  <si>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</si>
  <si>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</si>
  <si>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</si>
  <si>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</si>
  <si>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</si>
  <si>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</si>
  <si>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</si>
  <si>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</si>
  <si>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</si>
  <si>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</si>
  <si>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</si>
  <si>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</si>
  <si>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</si>
  <si>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</si>
  <si>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</si>
  <si>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</si>
  <si>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</si>
  <si>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</si>
  <si>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</si>
  <si>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</si>
  <si>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</si>
  <si>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</si>
  <si>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</si>
  <si>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</si>
  <si>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</si>
  <si>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</si>
  <si>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</si>
  <si>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</si>
  <si>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</si>
  <si>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</si>
  <si>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</si>
  <si>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</si>
  <si>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</si>
  <si>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</si>
  <si>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</si>
  <si>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</si>
  <si>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</si>
  <si>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</si>
  <si>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</si>
  <si>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</si>
  <si>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</si>
  <si>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</si>
  <si>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</si>
  <si>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</si>
  <si>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</si>
  <si>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</si>
  <si>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</si>
  <si>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</si>
  <si>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</si>
  <si>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</si>
  <si>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</si>
  <si>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</si>
  <si>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</si>
  <si>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</si>
  <si>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</si>
  <si>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</si>
  <si>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</si>
  <si>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</si>
  <si>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</si>
  <si>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</si>
  <si>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</si>
  <si>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</si>
  <si>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</si>
  <si>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</si>
  <si>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</si>
  <si>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</si>
  <si>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</si>
  <si>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</si>
  <si>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</si>
  <si>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</si>
  <si>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</si>
  <si>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</si>
  <si>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</si>
  <si>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</si>
  <si>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</si>
  <si>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</si>
  <si>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</si>
  <si>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</si>
  <si>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</si>
  <si>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</si>
  <si>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</si>
  <si>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</si>
  <si>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</si>
  <si>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</si>
  <si>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</si>
  <si>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</si>
  <si>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</si>
  <si>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</si>
  <si>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</si>
  <si>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</si>
  <si>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</si>
  <si>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</si>
  <si>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</si>
  <si>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</si>
  <si>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</si>
  <si>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</si>
  <si>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</si>
  <si>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</si>
  <si>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</si>
  <si>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</si>
  <si>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</si>
  <si>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</si>
  <si>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</si>
  <si>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</si>
  <si>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</si>
  <si>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</si>
  <si>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</si>
  <si>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</si>
  <si>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</si>
  <si>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</si>
  <si>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</si>
  <si>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</si>
  <si>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</si>
  <si>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</si>
  <si>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</si>
  <si>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</si>
  <si>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</si>
  <si>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</si>
  <si>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</si>
  <si>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</si>
  <si>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</si>
  <si>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</si>
  <si>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</si>
  <si>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</si>
  <si>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</si>
  <si>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</si>
  <si>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</si>
  <si>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</si>
  <si>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</si>
  <si>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</si>
  <si>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</si>
  <si>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</si>
  <si>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</si>
  <si>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</si>
  <si>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</si>
  <si>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</si>
  <si>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</si>
  <si>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</si>
  <si>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</si>
  <si>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</si>
  <si>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</si>
  <si>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</si>
  <si>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</si>
  <si>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</si>
  <si>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</si>
  <si>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</si>
  <si>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</si>
  <si>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</si>
  <si>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</si>
  <si>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</si>
  <si>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</si>
  <si>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</si>
  <si>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</si>
  <si>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</si>
  <si>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</si>
  <si>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</si>
  <si>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</si>
  <si>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</si>
  <si>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</si>
  <si>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</si>
  <si>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</si>
  <si>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</si>
  <si>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</si>
  <si>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</si>
  <si>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</si>
  <si>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</si>
  <si>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</si>
  <si>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</si>
  <si>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</si>
  <si>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</si>
  <si>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</si>
  <si>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</si>
  <si>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</si>
  <si>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</si>
  <si>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</si>
  <si>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</si>
  <si>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</si>
  <si>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</si>
  <si>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</si>
  <si>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</si>
  <si>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</si>
  <si>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</si>
  <si>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</si>
  <si>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</si>
  <si>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</si>
  <si>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</si>
  <si>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</si>
  <si>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</si>
  <si>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</si>
  <si>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</si>
  <si>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</si>
  <si>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</si>
  <si>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</si>
  <si>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</si>
  <si>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</si>
  <si>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</si>
  <si>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</si>
  <si>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</si>
  <si>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</si>
  <si>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</si>
  <si>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</si>
  <si>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</si>
  <si>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</si>
  <si>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</si>
  <si>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</si>
  <si>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</si>
  <si>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</si>
  <si>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</si>
  <si>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</si>
  <si>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</si>
  <si>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</si>
  <si>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</si>
  <si>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</si>
  <si>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</si>
  <si>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</si>
  <si>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</si>
  <si>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</si>
  <si>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</si>
  <si>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</si>
  <si>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</si>
  <si>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</si>
  <si>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</si>
  <si>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</si>
  <si>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</si>
  <si>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</si>
  <si>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</si>
  <si>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</si>
  <si>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</si>
  <si>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</si>
  <si>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</si>
  <si>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</si>
  <si>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</si>
  <si>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</si>
  <si>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</si>
  <si>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</si>
  <si>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</si>
  <si>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</si>
  <si>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</si>
  <si>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</si>
  <si>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</si>
  <si>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</si>
  <si>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</si>
  <si>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</si>
  <si>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</si>
  <si>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</si>
  <si>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</si>
  <si>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</si>
  <si>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</si>
  <si>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</si>
  <si>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</si>
  <si>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</si>
  <si>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</si>
  <si>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</si>
  <si>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</si>
  <si>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</si>
  <si>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</si>
  <si>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</si>
  <si>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</si>
  <si>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</si>
  <si>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</si>
  <si>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</si>
  <si>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</si>
  <si>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</si>
  <si>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</si>
  <si>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</si>
  <si>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</si>
  <si>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</si>
  <si>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</si>
  <si>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</si>
  <si>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</si>
  <si>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</si>
  <si>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</si>
  <si>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</si>
  <si>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</si>
  <si>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</si>
  <si>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</si>
  <si>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</si>
  <si>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</si>
  <si>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</si>
  <si>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</si>
  <si>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</si>
  <si>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</si>
  <si>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</si>
  <si>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</si>
  <si>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</si>
  <si>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</si>
  <si>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</si>
  <si>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</si>
  <si>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</si>
  <si>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</si>
  <si>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</si>
  <si>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</si>
  <si>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</si>
  <si>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</si>
  <si>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</si>
  <si>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</si>
  <si>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</si>
  <si>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</si>
  <si>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</si>
  <si>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</si>
  <si>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</si>
  <si>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</si>
  <si>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</si>
  <si>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</si>
  <si>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</si>
  <si>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</si>
  <si>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</si>
  <si>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</si>
  <si>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</si>
  <si>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</si>
  <si>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</si>
  <si>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</si>
  <si>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</si>
  <si>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</si>
  <si>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</si>
  <si>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</si>
  <si>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</si>
  <si>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</si>
  <si>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</si>
  <si>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</si>
  <si>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</si>
  <si>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</si>
  <si>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</si>
  <si>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</si>
  <si>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</si>
  <si>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</si>
  <si>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</si>
  <si>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</si>
  <si>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</si>
  <si>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</si>
  <si>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</si>
  <si>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</si>
  <si>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</si>
  <si>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</si>
  <si>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</si>
  <si>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</si>
  <si>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</si>
  <si>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</si>
  <si>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</si>
  <si>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</si>
  <si>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</si>
  <si>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</si>
  <si>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</si>
  <si>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</si>
  <si>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</si>
  <si>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</si>
  <si>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</si>
  <si>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</si>
  <si>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</si>
  <si>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</si>
  <si>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</si>
  <si>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</si>
  <si>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</si>
  <si>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</si>
  <si>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</si>
  <si>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</si>
  <si>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</si>
  <si>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</si>
  <si>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</si>
  <si>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</si>
  <si>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</si>
  <si>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</si>
  <si>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</si>
  <si>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</si>
  <si>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</si>
  <si>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</si>
  <si>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</si>
  <si>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</si>
  <si>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</si>
  <si>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</si>
  <si>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</si>
  <si>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</si>
  <si>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</si>
  <si>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</si>
  <si>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</si>
  <si>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</si>
  <si>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</si>
  <si>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</si>
  <si>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</si>
  <si>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</si>
  <si>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</si>
  <si>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</si>
  <si>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</si>
  <si>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</si>
  <si>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</si>
  <si>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</si>
  <si>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</si>
  <si>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</si>
  <si>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</si>
  <si>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</si>
  <si>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</si>
  <si>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</si>
  <si>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</si>
  <si>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</si>
  <si>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</si>
  <si>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</si>
  <si>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</si>
  <si>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</si>
  <si>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</si>
  <si>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</si>
  <si>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</si>
  <si>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</si>
  <si>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</si>
  <si>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</si>
  <si>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</si>
  <si>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</si>
  <si>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</si>
  <si>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</si>
  <si>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</si>
  <si>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</si>
  <si>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</si>
  <si>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</si>
  <si>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</si>
  <si>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</si>
  <si>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</si>
  <si>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</si>
  <si>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</si>
  <si>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</si>
  <si>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</si>
  <si>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</si>
  <si>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</si>
  <si>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</si>
  <si>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</si>
  <si>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</si>
  <si>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</si>
  <si>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</si>
  <si>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</si>
  <si>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</si>
  <si>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</si>
  <si>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</si>
  <si>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</si>
  <si>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</si>
  <si>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</si>
  <si>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</si>
  <si>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</si>
  <si>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</si>
  <si>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</si>
  <si>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</si>
  <si>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</si>
  <si>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</si>
  <si>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</si>
  <si>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</si>
  <si>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</si>
  <si>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</si>
  <si>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</si>
  <si>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</si>
  <si>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</si>
  <si>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</si>
  <si>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</si>
  <si>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</si>
  <si>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</si>
  <si>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</si>
  <si>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</si>
  <si>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</si>
  <si>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</si>
  <si>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</si>
  <si>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</si>
  <si>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</si>
  <si>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</si>
  <si>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</si>
  <si>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</si>
  <si>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</si>
  <si>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</si>
  <si>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</si>
  <si>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</si>
  <si>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</si>
  <si>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</si>
  <si>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</si>
  <si>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</si>
  <si>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</si>
  <si>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</si>
  <si>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</si>
  <si>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</si>
  <si>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</si>
  <si>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</si>
  <si>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</si>
  <si>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</si>
  <si>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</si>
  <si>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</si>
  <si>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</si>
  <si>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</si>
  <si>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</si>
  <si>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</si>
  <si>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</si>
  <si>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</si>
  <si>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</si>
  <si>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</si>
  <si>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</si>
  <si>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</si>
  <si>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</si>
  <si>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</si>
  <si>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</si>
  <si>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</si>
  <si>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</si>
  <si>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</si>
  <si>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</si>
  <si>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</si>
  <si>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</si>
  <si>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</si>
  <si>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</si>
  <si>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</si>
  <si>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</si>
  <si>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</si>
  <si>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</si>
  <si>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</si>
  <si>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</si>
  <si>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</si>
  <si>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</si>
  <si>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</si>
  <si>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</si>
  <si>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</si>
  <si>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</si>
  <si>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</si>
  <si>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</si>
  <si>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</si>
  <si>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</si>
  <si>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</si>
  <si>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</si>
  <si>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</si>
  <si>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</si>
  <si>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</si>
  <si>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</si>
  <si>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</si>
  <si>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</si>
  <si>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</si>
  <si>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</si>
  <si>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</si>
  <si>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</si>
  <si>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</si>
  <si>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</si>
  <si>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</si>
  <si>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</si>
  <si>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</si>
  <si>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</si>
  <si>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</si>
  <si>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</si>
  <si>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</si>
  <si>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</si>
  <si>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</si>
  <si>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</si>
  <si>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</si>
  <si>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</si>
  <si>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</si>
  <si>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</si>
  <si>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</si>
  <si>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</si>
  <si>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</si>
  <si>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</si>
  <si>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</si>
  <si>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</si>
  <si>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</si>
  <si>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</si>
  <si>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</si>
  <si>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</si>
  <si>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</si>
  <si>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</si>
  <si>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</si>
  <si>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</si>
  <si>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</si>
  <si>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</si>
  <si>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</si>
  <si>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</si>
  <si>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</si>
  <si>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</si>
  <si>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</si>
  <si>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</si>
  <si>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</si>
  <si>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</si>
  <si>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</si>
  <si>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</si>
  <si>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</si>
  <si>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</si>
  <si>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</si>
  <si>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</si>
  <si>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</si>
  <si>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</si>
  <si>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</si>
  <si>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</si>
  <si>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</si>
  <si>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</si>
  <si>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</si>
  <si>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</si>
  <si>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</si>
  <si>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</si>
  <si>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</si>
  <si>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</si>
  <si>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</si>
  <si>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</si>
  <si>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</si>
  <si>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</si>
  <si>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</si>
  <si>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</si>
  <si>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</si>
  <si>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</si>
  <si>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</si>
  <si>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</si>
  <si>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</si>
  <si>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</si>
  <si>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</si>
  <si>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</si>
  <si>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</si>
  <si>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</si>
  <si>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</si>
  <si>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</si>
  <si>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</si>
  <si>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</si>
  <si>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</si>
  <si>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</si>
  <si>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</si>
  <si>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</si>
  <si>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</si>
  <si>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</si>
  <si>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</si>
  <si>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</si>
  <si>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</si>
  <si>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</si>
  <si>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</si>
  <si>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</si>
  <si>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</si>
  <si>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</si>
  <si>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</si>
  <si>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</si>
  <si>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</si>
  <si>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</si>
  <si>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</si>
  <si>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</si>
  <si>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</si>
  <si>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</si>
  <si>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</si>
  <si>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</si>
  <si>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</si>
  <si>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</si>
  <si>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</si>
  <si>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</si>
  <si>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</si>
  <si>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</si>
  <si>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</si>
  <si>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</si>
  <si>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</si>
  <si>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</si>
  <si>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</si>
  <si>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</si>
  <si>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</si>
  <si>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</si>
  <si>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</si>
  <si>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</si>
  <si>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</si>
  <si>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</si>
  <si>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</si>
  <si>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</si>
  <si>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</si>
  <si>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</si>
  <si>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</si>
  <si>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</si>
  <si>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</si>
  <si>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</si>
  <si>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</si>
  <si>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</si>
  <si>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</si>
  <si>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</si>
  <si>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</si>
  <si>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</si>
  <si>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</si>
  <si>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</si>
  <si>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</si>
  <si>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</si>
  <si>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</si>
  <si>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</si>
  <si>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</si>
  <si>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</si>
  <si>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</si>
  <si>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</si>
  <si>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</si>
  <si>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</si>
  <si>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</si>
  <si>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</si>
  <si>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</si>
  <si>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</si>
  <si>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</si>
  <si>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</si>
  <si>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</si>
  <si>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</si>
  <si>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</si>
  <si>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</si>
  <si>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</si>
  <si>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</si>
  <si>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</si>
  <si>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</si>
  <si>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</si>
  <si>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</si>
  <si>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</si>
  <si>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</si>
  <si>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</si>
  <si>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</si>
  <si>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</si>
  <si>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</si>
  <si>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</si>
  <si>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</si>
  <si>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</si>
  <si>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</si>
  <si>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</si>
  <si>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</si>
  <si>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</si>
  <si>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</si>
  <si>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</si>
  <si>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</si>
  <si>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</si>
  <si>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</si>
  <si>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</si>
  <si>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</si>
  <si>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</si>
  <si>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</si>
  <si>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</si>
  <si>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</si>
  <si>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</si>
  <si>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</si>
  <si>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</si>
  <si>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</si>
  <si>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</si>
  <si>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</si>
  <si>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</si>
  <si>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</si>
  <si>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</si>
  <si>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</si>
  <si>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</si>
  <si>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</si>
  <si>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</si>
  <si>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</si>
  <si>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</si>
  <si>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</si>
  <si>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</si>
  <si>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</si>
  <si>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</si>
  <si>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</si>
  <si>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</si>
  <si>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</si>
  <si>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</si>
  <si>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</si>
  <si>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</si>
  <si>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</si>
  <si>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</si>
  <si>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</si>
  <si>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</si>
  <si>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</si>
  <si>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</si>
  <si>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</si>
  <si>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</si>
  <si>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</si>
  <si>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</si>
  <si>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</si>
  <si>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</si>
  <si>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</si>
  <si>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</si>
  <si>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</si>
  <si>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</si>
  <si>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</si>
  <si>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</si>
  <si>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</si>
  <si>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</si>
  <si>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</si>
  <si>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</si>
  <si>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</si>
  <si>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</si>
  <si>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</si>
  <si>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</si>
  <si>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</si>
  <si>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</si>
  <si>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</si>
  <si>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</si>
  <si>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</si>
  <si>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</si>
  <si>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</si>
  <si>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</si>
  <si>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</si>
  <si>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</si>
  <si>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</si>
  <si>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</si>
  <si>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</si>
  <si>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</si>
  <si>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</si>
  <si>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</si>
  <si>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</si>
  <si>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</si>
  <si>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</si>
  <si>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</si>
  <si>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</si>
  <si>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</si>
  <si>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</si>
  <si>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</si>
  <si>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</si>
  <si>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</si>
  <si>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</si>
  <si>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</si>
  <si>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</si>
  <si>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</si>
  <si>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</si>
  <si>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</si>
  <si>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</si>
  <si>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</si>
  <si>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</si>
  <si>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</si>
  <si>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</si>
  <si>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</si>
  <si>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</si>
  <si>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</si>
  <si>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</si>
  <si>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</si>
  <si>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</si>
  <si>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</si>
  <si>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</si>
  <si>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</si>
  <si>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</si>
  <si>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</si>
  <si>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</si>
  <si>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</si>
  <si>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</si>
  <si>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</si>
  <si>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</si>
  <si>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</si>
  <si>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</si>
  <si>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</si>
  <si>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</si>
  <si>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</si>
  <si>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</si>
  <si>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</si>
  <si>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</si>
  <si>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</si>
  <si>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</si>
  <si>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</si>
  <si>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</si>
  <si>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</si>
  <si>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</si>
  <si>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</si>
  <si>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</si>
  <si>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</si>
  <si>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</si>
  <si>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</si>
  <si>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</si>
  <si>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</si>
  <si>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</si>
  <si>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</si>
  <si>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</si>
  <si>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</si>
  <si>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</si>
  <si>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</si>
  <si>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</si>
  <si>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</si>
  <si>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</si>
  <si>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</si>
  <si>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</si>
  <si>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</si>
  <si>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</si>
  <si>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</si>
  <si>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</si>
  <si>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</si>
  <si>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</si>
  <si>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</si>
  <si>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</si>
  <si>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</si>
  <si>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</si>
  <si>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</si>
  <si>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</si>
  <si>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</si>
  <si>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</si>
  <si>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</si>
  <si>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</si>
  <si>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</si>
  <si>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</si>
  <si>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</si>
  <si>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</si>
  <si>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</si>
  <si>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</si>
  <si>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</si>
  <si>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</si>
  <si>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</si>
  <si>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</si>
  <si>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</si>
  <si>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</si>
  <si>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</si>
  <si>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</si>
  <si>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</si>
  <si>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</si>
  <si>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</si>
  <si>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</si>
  <si>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</si>
  <si>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</si>
  <si>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</si>
  <si>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</si>
  <si>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</si>
  <si>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</si>
  <si>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</si>
  <si>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</si>
  <si>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</si>
  <si>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</si>
  <si>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</si>
  <si>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</si>
  <si>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</si>
  <si>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</si>
  <si>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</si>
  <si>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</si>
  <si>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</si>
  <si>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</si>
  <si>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</si>
  <si>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</si>
  <si>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</si>
  <si>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</si>
  <si>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</si>
  <si>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</si>
  <si>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</si>
  <si>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</si>
  <si>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</si>
  <si>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</si>
  <si>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</si>
  <si>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</si>
  <si>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</si>
  <si>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</si>
  <si>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</si>
  <si>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</si>
  <si>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</si>
  <si>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</si>
  <si>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</si>
  <si>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</si>
  <si>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</si>
  <si>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</si>
  <si>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</si>
  <si>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</si>
  <si>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</si>
  <si>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</si>
  <si>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</si>
  <si>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</si>
  <si>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</si>
  <si>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</si>
  <si>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</si>
  <si>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</si>
  <si>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</si>
  <si>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</si>
  <si>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</si>
  <si>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</si>
  <si>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</si>
  <si>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</si>
  <si>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</si>
  <si>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</si>
  <si>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</si>
  <si>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</si>
  <si>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</si>
  <si>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</si>
  <si>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</si>
  <si>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</si>
  <si>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</si>
  <si>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</si>
  <si>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</si>
  <si>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</si>
  <si>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</si>
  <si>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</si>
  <si>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</si>
  <si>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</si>
  <si>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</si>
  <si>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</si>
  <si>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</si>
  <si>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</si>
  <si>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</si>
  <si>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</si>
  <si>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</si>
  <si>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</si>
  <si>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</si>
  <si>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</si>
  <si>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</si>
  <si>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</si>
  <si>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</si>
  <si>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</si>
  <si>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</si>
  <si>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</si>
  <si>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</si>
  <si>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</si>
  <si>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</si>
  <si>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</si>
  <si>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</si>
  <si>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</si>
  <si>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</si>
  <si>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</si>
  <si>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</si>
  <si>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</si>
  <si>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</si>
  <si>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</si>
  <si>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</si>
  <si>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</si>
  <si>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</si>
  <si>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</si>
  <si>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</si>
  <si>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</si>
  <si>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</si>
  <si>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</si>
  <si>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</si>
  <si>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</si>
  <si>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</si>
  <si>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</si>
  <si>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</si>
  <si>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</si>
  <si>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</si>
  <si>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</si>
  <si>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</si>
  <si>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</si>
  <si>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</si>
  <si>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</si>
  <si>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</si>
  <si>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</si>
  <si>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</si>
  <si>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</si>
  <si>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</si>
  <si>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</si>
  <si>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</si>
  <si>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</si>
  <si>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</si>
  <si>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</si>
  <si>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</si>
  <si>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</si>
  <si>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</si>
  <si>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</si>
  <si>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</si>
  <si>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</si>
  <si>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</si>
  <si>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</si>
  <si>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</si>
  <si>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</si>
  <si>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</si>
  <si>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</si>
  <si>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</si>
  <si>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</si>
  <si>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</si>
  <si>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</si>
  <si>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</si>
  <si>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</si>
  <si>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</si>
  <si>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</si>
  <si>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</si>
  <si>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</si>
  <si>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</si>
  <si>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</si>
  <si>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</si>
  <si>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</si>
  <si>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</si>
  <si>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</si>
  <si>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</si>
  <si>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</si>
  <si>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</si>
  <si>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</si>
  <si>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</si>
  <si>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</si>
  <si>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</si>
  <si>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</si>
  <si>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</si>
  <si>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</si>
  <si>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</si>
  <si>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</si>
  <si>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</si>
  <si>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</si>
  <si>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</si>
  <si>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</si>
  <si>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</si>
  <si>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</si>
  <si>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</si>
  <si>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</si>
  <si>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</si>
  <si>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</si>
  <si>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</si>
  <si>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</si>
  <si>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</si>
  <si>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</si>
  <si>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</si>
  <si>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</si>
  <si>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</si>
  <si>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</si>
  <si>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</si>
  <si>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</si>
  <si>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</si>
  <si>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</si>
  <si>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</si>
  <si>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</si>
  <si>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</si>
  <si>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</si>
  <si>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</si>
  <si>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</si>
  <si>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</si>
  <si>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</si>
  <si>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</si>
  <si>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</si>
  <si>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</si>
  <si>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</si>
  <si>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</si>
  <si>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</si>
  <si>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</si>
  <si>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</si>
  <si>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</si>
  <si>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</si>
  <si>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</si>
  <si>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</si>
  <si>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</si>
  <si>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</si>
  <si>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</si>
  <si>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</si>
  <si>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</si>
  <si>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</si>
  <si>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</si>
  <si>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</si>
  <si>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</si>
  <si>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</si>
  <si>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</si>
  <si>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</si>
  <si>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</si>
  <si>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</si>
  <si>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</si>
  <si>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</si>
  <si>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</si>
  <si>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</si>
  <si>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</si>
  <si>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</si>
  <si>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</si>
  <si>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</si>
  <si>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</si>
  <si>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</si>
  <si>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</si>
  <si>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</si>
  <si>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</si>
  <si>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</si>
  <si>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</si>
  <si>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</si>
  <si>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</si>
  <si>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</si>
  <si>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</si>
  <si>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</si>
  <si>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</si>
  <si>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</si>
  <si>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</si>
  <si>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</si>
  <si>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</si>
  <si>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</si>
  <si>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</si>
  <si>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</si>
  <si>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</si>
  <si>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</si>
  <si>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</si>
  <si>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</si>
  <si>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</si>
  <si>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</si>
  <si>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</si>
  <si>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</si>
  <si>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</si>
  <si>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</si>
  <si>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</si>
  <si>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</si>
  <si>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</si>
  <si>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</si>
  <si>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</si>
  <si>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</si>
  <si>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</si>
  <si>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</si>
  <si>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</si>
  <si>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</si>
  <si>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</si>
  <si>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</si>
  <si>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</si>
  <si>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</si>
  <si>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</si>
  <si>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</si>
  <si>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</si>
  <si>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</si>
  <si>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</si>
  <si>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</si>
  <si>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</si>
  <si>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</si>
  <si>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</si>
  <si>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</si>
  <si>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</si>
  <si>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</si>
  <si>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</si>
  <si>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</si>
  <si>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</si>
  <si>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</si>
  <si>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</si>
  <si>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</si>
  <si>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</si>
  <si>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</si>
  <si>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</si>
  <si>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</si>
  <si>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</si>
  <si>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</si>
  <si>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</si>
  <si>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</si>
  <si>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</si>
  <si>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</si>
  <si>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</si>
  <si>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</si>
  <si>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</si>
  <si>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</si>
  <si>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</si>
  <si>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</si>
  <si>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</si>
  <si>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</si>
  <si>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</si>
  <si>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</si>
  <si>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</si>
  <si>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</si>
  <si>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</si>
  <si>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</si>
  <si>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</si>
  <si>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</si>
  <si>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</si>
  <si>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</si>
  <si>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</si>
  <si>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</si>
  <si>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</si>
  <si>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</si>
  <si>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</si>
  <si>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</si>
  <si>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</si>
  <si>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</si>
  <si>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</si>
  <si>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</si>
  <si>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</si>
  <si>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</si>
  <si>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</si>
  <si>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</si>
  <si>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</si>
  <si>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</si>
  <si>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</si>
  <si>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</si>
  <si>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</si>
  <si>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</si>
  <si>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</si>
  <si>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</si>
  <si>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</si>
  <si>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</si>
  <si>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</si>
  <si>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</si>
  <si>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</si>
  <si>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</si>
  <si>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</si>
  <si>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</si>
  <si>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</si>
  <si>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</si>
  <si>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</si>
  <si>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</si>
  <si>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</si>
  <si>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</si>
  <si>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</si>
  <si>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</si>
  <si>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</si>
  <si>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</si>
  <si>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</si>
  <si>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</si>
  <si>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</si>
  <si>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</si>
  <si>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</si>
  <si>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</si>
  <si>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</si>
  <si>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</si>
  <si>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</si>
  <si>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</si>
  <si>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</si>
  <si>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</si>
  <si>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</si>
  <si>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</si>
  <si>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</si>
  <si>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</si>
  <si>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</si>
  <si>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</si>
  <si>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</si>
  <si>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</si>
  <si>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</si>
  <si>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</si>
  <si>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</si>
  <si>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</si>
  <si>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</si>
  <si>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</si>
  <si>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</si>
  <si>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</si>
  <si>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</si>
  <si>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</si>
  <si>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</si>
  <si>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</si>
  <si>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</si>
  <si>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</si>
  <si>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</si>
  <si>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</si>
  <si>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</si>
  <si>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</si>
  <si>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</si>
  <si>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</si>
  <si>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</si>
  <si>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</si>
  <si>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</si>
  <si>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</si>
  <si>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</si>
  <si>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</si>
  <si>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</si>
  <si>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</si>
  <si>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</si>
  <si>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</si>
  <si>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</si>
  <si>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</si>
  <si>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</si>
  <si>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</si>
  <si>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</si>
  <si>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</si>
  <si>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</si>
  <si>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</si>
  <si>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</si>
  <si>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</si>
  <si>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</si>
  <si>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</si>
  <si>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</si>
  <si>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</si>
  <si>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</si>
  <si>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</si>
  <si>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</si>
  <si>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</si>
  <si>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</si>
  <si>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</si>
  <si>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</si>
  <si>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</si>
  <si>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</si>
  <si>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</si>
  <si>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</si>
  <si>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</si>
  <si>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</si>
  <si>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</si>
  <si>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</si>
  <si>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</si>
  <si>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</si>
  <si>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</si>
  <si>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</si>
  <si>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</si>
  <si>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</si>
  <si>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</si>
  <si>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</si>
  <si>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</si>
  <si>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</si>
  <si>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</si>
  <si>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</si>
  <si>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</si>
  <si>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</si>
  <si>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</si>
  <si>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</si>
  <si>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</si>
  <si>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</si>
  <si>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</si>
  <si>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</si>
  <si>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</si>
  <si>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</si>
  <si>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</si>
  <si>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</si>
  <si>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</si>
  <si>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</si>
  <si>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</si>
  <si>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</si>
  <si>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</si>
  <si>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</si>
  <si>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</si>
  <si>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</si>
  <si>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</si>
  <si>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</si>
  <si>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</si>
  <si>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</si>
  <si>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</si>
  <si>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</si>
  <si>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</si>
  <si>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</si>
  <si>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</si>
  <si>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</si>
  <si>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</si>
  <si>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</si>
  <si>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</si>
  <si>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</si>
  <si>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</si>
  <si>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</si>
  <si>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</si>
  <si>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</si>
  <si>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</si>
  <si>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</si>
  <si>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</si>
  <si>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</si>
  <si>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</si>
  <si>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</si>
  <si>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</si>
  <si>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</si>
  <si>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</si>
  <si>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</si>
  <si>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</si>
  <si>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</si>
  <si>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</si>
  <si>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</si>
  <si>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</si>
  <si>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</si>
  <si>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</si>
  <si>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</si>
  <si>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</si>
  <si>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</si>
  <si>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</si>
  <si>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</si>
  <si>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</si>
  <si>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</si>
  <si>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</si>
  <si>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</si>
  <si>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</si>
  <si>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</si>
  <si>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</si>
  <si>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</si>
  <si>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</si>
  <si>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</si>
  <si>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</si>
  <si>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</si>
  <si>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</si>
  <si>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</si>
  <si>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</si>
  <si>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</si>
  <si>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</si>
  <si>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</si>
  <si>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</si>
  <si>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</si>
  <si>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</si>
  <si>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</si>
  <si>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</si>
  <si>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</si>
  <si>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</si>
  <si>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</si>
  <si>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</si>
  <si>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</si>
  <si>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</si>
  <si>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</si>
  <si>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</si>
  <si>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</si>
  <si>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</si>
  <si>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</si>
  <si>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</si>
  <si>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</si>
  <si>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</si>
  <si>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</si>
  <si>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</si>
  <si>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</si>
  <si>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</si>
  <si>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</si>
  <si>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</si>
  <si>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</si>
  <si>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</si>
  <si>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</si>
  <si>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</si>
  <si>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</si>
  <si>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</si>
  <si>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</si>
  <si>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</si>
  <si>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</si>
  <si>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</si>
  <si>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</si>
  <si>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</si>
  <si>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</si>
  <si>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</si>
  <si>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</si>
  <si>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</si>
  <si>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</si>
  <si>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</si>
  <si>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</si>
  <si>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</si>
  <si>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</si>
  <si>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</si>
  <si>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</si>
  <si>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</si>
  <si>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</si>
  <si>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</si>
  <si>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</si>
  <si>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</si>
  <si>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</si>
  <si>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</si>
  <si>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</si>
  <si>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</si>
  <si>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</si>
  <si>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</si>
  <si>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</si>
  <si>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</si>
  <si>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</si>
  <si>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</si>
  <si>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</si>
  <si>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</si>
  <si>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</si>
  <si>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</si>
  <si>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</si>
  <si>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</si>
  <si>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</si>
  <si>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</si>
  <si>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</si>
  <si>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</si>
  <si>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</si>
  <si>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</si>
  <si>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</si>
  <si>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</si>
  <si>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</si>
  <si>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</si>
  <si>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</si>
  <si>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</si>
  <si>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</si>
  <si>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</si>
  <si>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</si>
  <si>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</si>
  <si>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</si>
  <si>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</si>
  <si>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</si>
  <si>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</si>
  <si>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</si>
  <si>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</si>
  <si>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</si>
  <si>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</si>
  <si>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</si>
  <si>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</si>
  <si>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</si>
  <si>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</si>
  <si>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</si>
  <si>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</si>
  <si>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</si>
  <si>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</si>
  <si>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</si>
  <si>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</si>
  <si>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</si>
  <si>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</si>
  <si>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</si>
  <si>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</si>
  <si>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</si>
  <si>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</si>
  <si>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</si>
  <si>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</si>
  <si>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</si>
  <si>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</si>
  <si>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</si>
  <si>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</si>
  <si>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</si>
  <si>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</si>
  <si>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</si>
  <si>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</si>
  <si>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</si>
  <si>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</si>
  <si>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</si>
  <si>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</si>
  <si>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</si>
  <si>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</si>
  <si>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</si>
  <si>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</si>
  <si>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</si>
  <si>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</si>
  <si>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</si>
  <si>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</si>
  <si>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</si>
  <si>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</si>
  <si>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</si>
  <si>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</si>
  <si>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</si>
  <si>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</si>
  <si>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</si>
  <si>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</si>
  <si>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</si>
  <si>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</si>
  <si>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</si>
  <si>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</si>
  <si>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</si>
  <si>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</si>
  <si>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</si>
  <si>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</si>
  <si>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</si>
  <si>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</si>
  <si>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</si>
  <si>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</si>
  <si>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</si>
  <si>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</si>
  <si>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</si>
  <si>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</si>
  <si>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</si>
  <si>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</si>
  <si>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</si>
  <si>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</si>
  <si>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</si>
  <si>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</si>
  <si>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</si>
  <si>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</si>
  <si>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</si>
  <si>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</si>
  <si>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</si>
  <si>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</si>
  <si>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</si>
  <si>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</si>
  <si>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</si>
  <si>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</si>
  <si>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</si>
  <si>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</si>
  <si>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</si>
  <si>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</si>
  <si>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</si>
  <si>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</si>
  <si>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</si>
  <si>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</si>
  <si>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</si>
  <si>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</si>
  <si>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</si>
  <si>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</si>
  <si>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</si>
  <si>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</si>
  <si>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</si>
  <si>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</si>
  <si>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</si>
  <si>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</si>
  <si>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</si>
  <si>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</si>
  <si>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</si>
  <si>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</si>
  <si>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</si>
  <si>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</si>
  <si>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</si>
  <si>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</si>
  <si>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</si>
  <si>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</si>
  <si>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</si>
  <si>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</si>
  <si>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</si>
  <si>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</si>
  <si>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</si>
  <si>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</si>
  <si>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</si>
  <si>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</si>
  <si>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</si>
  <si>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</si>
  <si>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</si>
  <si>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</si>
  <si>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</si>
  <si>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</si>
  <si>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</si>
  <si>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</si>
  <si>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</si>
  <si>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</si>
  <si>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</si>
  <si>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</si>
  <si>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</si>
  <si>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</si>
  <si>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</si>
  <si>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</si>
  <si>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</si>
  <si>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</si>
  <si>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</si>
  <si>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</si>
  <si>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</si>
  <si>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</si>
  <si>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</si>
  <si>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</si>
  <si>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</si>
  <si>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</si>
  <si>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</si>
  <si>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</si>
  <si>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</si>
  <si>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</si>
  <si>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</si>
  <si>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</si>
  <si>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</si>
  <si>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</si>
  <si>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</si>
  <si>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</si>
  <si>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</si>
  <si>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</si>
  <si>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</si>
  <si>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</si>
  <si>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</si>
  <si>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</si>
  <si>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</si>
  <si>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</si>
  <si>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</si>
  <si>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</si>
  <si>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</si>
  <si>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</si>
  <si>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</si>
  <si>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</si>
  <si>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</si>
  <si>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</si>
  <si>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</si>
  <si>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</si>
  <si>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</si>
  <si>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</si>
  <si>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</si>
  <si>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</si>
  <si>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</si>
  <si>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</si>
  <si>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</si>
  <si>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</si>
  <si>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</si>
  <si>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</si>
  <si>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</si>
  <si>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</si>
  <si>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</si>
  <si>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</si>
  <si>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</si>
  <si>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</si>
  <si>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</si>
  <si>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</si>
  <si>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</si>
  <si>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</si>
  <si>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</si>
  <si>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</si>
  <si>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</si>
  <si>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</si>
  <si>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</si>
  <si>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</si>
  <si>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</si>
  <si>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</si>
  <si>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</si>
  <si>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</si>
  <si>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</si>
  <si>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</si>
  <si>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</si>
  <si>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</si>
  <si>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</si>
  <si>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</si>
  <si>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</si>
  <si>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</si>
  <si>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</si>
  <si>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</si>
  <si>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</si>
  <si>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</si>
  <si>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</si>
  <si>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</si>
  <si>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</si>
  <si>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</si>
  <si>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</si>
  <si>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</si>
  <si>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</si>
  <si>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</si>
  <si>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</si>
  <si>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</si>
  <si>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</si>
  <si>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</si>
  <si>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</si>
  <si>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</si>
  <si>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</si>
  <si>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</si>
  <si>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</si>
  <si>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</si>
  <si>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</si>
  <si>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</si>
  <si>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</si>
  <si>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</si>
  <si>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</si>
  <si>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</si>
  <si>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</si>
  <si>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</si>
  <si>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</si>
  <si>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</si>
  <si>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</si>
  <si>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</si>
  <si>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</si>
  <si>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</si>
  <si>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</si>
  <si>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</si>
  <si>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</si>
  <si>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</si>
  <si>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</si>
  <si>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</si>
  <si>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</si>
  <si>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</si>
  <si>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</si>
  <si>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</si>
  <si>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</si>
  <si>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</si>
  <si>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</si>
  <si>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</si>
  <si>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</si>
  <si>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</si>
  <si>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</si>
  <si>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</si>
  <si>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</si>
  <si>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</si>
  <si>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</si>
  <si>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</si>
  <si>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</si>
  <si>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</si>
  <si>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</si>
  <si>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</si>
  <si>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</si>
  <si>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</si>
  <si>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</si>
  <si>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</si>
  <si>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</si>
  <si>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</si>
  <si>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</si>
  <si>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</si>
  <si>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</si>
  <si>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</si>
  <si>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</si>
  <si>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</si>
  <si>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</si>
  <si>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</si>
  <si>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</si>
  <si>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</si>
  <si>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</si>
  <si>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</si>
  <si>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</si>
  <si>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</si>
  <si>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</si>
  <si>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</si>
  <si>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</si>
  <si>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</si>
  <si>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</si>
  <si>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</si>
  <si>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</si>
  <si>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</si>
  <si>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</si>
  <si>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</si>
  <si>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</si>
  <si>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</si>
  <si>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</si>
  <si>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</si>
  <si>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</si>
  <si>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</si>
  <si>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</si>
  <si>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</si>
  <si>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</si>
  <si>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</si>
  <si>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</si>
  <si>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</si>
  <si>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</si>
  <si>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</si>
  <si>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</si>
  <si>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</si>
  <si>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</si>
  <si>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</si>
  <si>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</si>
  <si>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</si>
  <si>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</si>
  <si>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</si>
  <si>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</si>
  <si>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</si>
  <si>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</si>
  <si>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</si>
  <si>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</si>
  <si>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</si>
  <si>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</si>
  <si>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</si>
  <si>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</si>
  <si>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</si>
  <si>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</si>
  <si>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</si>
  <si>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</si>
  <si>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</si>
  <si>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</si>
  <si>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</si>
  <si>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</si>
  <si>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</si>
  <si>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</si>
  <si>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</si>
  <si>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</si>
  <si>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</si>
  <si>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</si>
  <si>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</si>
  <si>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</si>
  <si>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</si>
  <si>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</si>
  <si>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</si>
  <si>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</si>
  <si>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</si>
  <si>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</si>
  <si>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</si>
  <si>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</si>
  <si>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</si>
  <si>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</si>
  <si>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</si>
  <si>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</si>
  <si>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</si>
  <si>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</si>
  <si>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</si>
  <si>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</si>
  <si>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</si>
  <si>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</si>
  <si>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</si>
  <si>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</si>
  <si>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</si>
  <si>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</si>
  <si>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</si>
  <si>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</si>
  <si>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</si>
  <si>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</si>
  <si>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</si>
  <si>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</si>
  <si>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</si>
  <si>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</si>
  <si>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</si>
  <si>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</si>
  <si>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</si>
  <si>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</si>
  <si>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</si>
  <si>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</si>
  <si>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</si>
  <si>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</si>
  <si>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</si>
  <si>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</si>
  <si>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</si>
  <si>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</si>
  <si>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</si>
  <si>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</si>
  <si>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</si>
  <si>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</si>
  <si>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</si>
  <si>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</si>
  <si>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</si>
  <si>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</si>
  <si>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</si>
  <si>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</si>
  <si>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</si>
  <si>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</si>
  <si>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</si>
  <si>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</si>
  <si>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</si>
  <si>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</si>
  <si>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</si>
  <si>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</si>
  <si>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</si>
  <si>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</si>
  <si>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</si>
  <si>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</si>
  <si>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</si>
  <si>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</si>
  <si>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</si>
  <si>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</si>
  <si>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</si>
  <si>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</si>
  <si>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</si>
  <si>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</si>
  <si>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</si>
  <si>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</si>
  <si>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</si>
  <si>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</si>
  <si>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</si>
  <si>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</si>
  <si>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</si>
  <si>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</si>
  <si>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</si>
  <si>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</si>
  <si>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</si>
  <si>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</si>
  <si>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</si>
  <si>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</si>
  <si>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</si>
  <si>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</si>
  <si>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</si>
  <si>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</si>
  <si>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</si>
  <si>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</si>
  <si>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</si>
  <si>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</si>
  <si>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</si>
  <si>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</si>
  <si>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</si>
  <si>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</si>
  <si>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</si>
  <si>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</si>
  <si>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</si>
  <si>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</si>
  <si>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</si>
  <si>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</si>
  <si>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</si>
  <si>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</si>
  <si>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</si>
  <si>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</si>
  <si>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</si>
  <si>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</si>
  <si>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</si>
  <si>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</si>
  <si>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</si>
  <si>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</si>
  <si>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</si>
  <si>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</si>
  <si>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</si>
  <si>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</si>
  <si>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</si>
  <si>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</si>
  <si>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</si>
  <si>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</si>
  <si>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</si>
  <si>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</si>
  <si>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</si>
  <si>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</si>
  <si>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</si>
  <si>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</si>
  <si>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</si>
  <si>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</si>
  <si>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</si>
  <si>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</si>
  <si>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</si>
  <si>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</si>
  <si>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</si>
  <si>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</si>
  <si>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</si>
  <si>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</si>
  <si>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</si>
  <si>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</si>
  <si>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</si>
  <si>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</si>
  <si>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</si>
  <si>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</si>
  <si>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</si>
  <si>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</si>
  <si>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</si>
  <si>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</si>
  <si>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</si>
  <si>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</si>
  <si>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</si>
  <si>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</si>
  <si>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</si>
  <si>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</si>
  <si>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</si>
  <si>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</si>
  <si>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</si>
  <si>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</si>
  <si>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</si>
  <si>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</si>
  <si>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</si>
  <si>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</si>
  <si>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</si>
  <si>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</si>
  <si>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</si>
  <si>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</si>
  <si>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</si>
  <si>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</si>
  <si>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</si>
  <si>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</si>
  <si>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</si>
  <si>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</si>
  <si>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</si>
  <si>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</si>
  <si>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</si>
  <si>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</si>
  <si>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</si>
  <si>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</si>
  <si>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</si>
  <si>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</si>
  <si>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</si>
  <si>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</si>
  <si>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</si>
  <si>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</si>
  <si>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</si>
  <si>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</si>
  <si>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</si>
  <si>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</si>
  <si>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</si>
  <si>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</si>
  <si>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</si>
  <si>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</si>
  <si>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</si>
  <si>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</si>
  <si>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</si>
  <si>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</si>
  <si>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</si>
  <si>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</si>
  <si>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</si>
  <si>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</si>
  <si>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</si>
  <si>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</si>
  <si>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</si>
  <si>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</si>
  <si>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</si>
  <si>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</si>
  <si>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</si>
  <si>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</si>
  <si>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</si>
  <si>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</si>
  <si>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</si>
  <si>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</si>
  <si>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</si>
  <si>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</si>
  <si>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</si>
  <si>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</si>
  <si>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</si>
  <si>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</si>
  <si>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</si>
  <si>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</si>
  <si>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</si>
  <si>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</si>
  <si>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</si>
  <si>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</si>
  <si>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</si>
  <si>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</si>
  <si>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</si>
  <si>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</si>
  <si>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</si>
  <si>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</si>
  <si>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</si>
  <si>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</si>
  <si>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</si>
  <si>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</si>
  <si>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</si>
  <si>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</si>
  <si>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</si>
  <si>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</si>
  <si>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</si>
  <si>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</si>
  <si>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</si>
  <si>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</si>
  <si>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</si>
  <si>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</si>
  <si>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</si>
  <si>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</si>
  <si>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</si>
  <si>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</si>
  <si>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</si>
  <si>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</si>
  <si>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</si>
  <si>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</si>
  <si>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</si>
  <si>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</si>
  <si>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</si>
  <si>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</si>
  <si>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</si>
  <si>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</si>
  <si>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</si>
  <si>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</si>
  <si>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</si>
  <si>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</si>
  <si>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</si>
  <si>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</si>
  <si>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</si>
  <si>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</si>
  <si>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</si>
  <si>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</si>
  <si>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</si>
  <si>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</si>
  <si>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</si>
  <si>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</si>
  <si>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</si>
  <si>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</si>
  <si>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</si>
  <si>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</si>
  <si>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</si>
  <si>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</si>
  <si>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</si>
  <si>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</si>
  <si>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</si>
  <si>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</si>
  <si>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</si>
  <si>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</si>
  <si>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</si>
  <si>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</si>
  <si>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</si>
  <si>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</si>
  <si>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</si>
  <si>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</si>
  <si>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</si>
  <si>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</si>
  <si>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</si>
  <si>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</si>
  <si>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</si>
  <si>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</si>
  <si>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</si>
  <si>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</si>
  <si>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</si>
  <si>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</si>
  <si>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</si>
  <si>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</si>
  <si>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</si>
  <si>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</si>
  <si>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</si>
  <si>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</si>
  <si>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</si>
  <si>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</si>
  <si>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</si>
  <si>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</si>
  <si>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</si>
  <si>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</si>
  <si>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</si>
  <si>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</si>
  <si>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</si>
  <si>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</si>
  <si>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</si>
  <si>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</si>
  <si>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</si>
  <si>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</si>
  <si>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</si>
  <si>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</si>
  <si>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</si>
  <si>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</si>
  <si>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</si>
  <si>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</si>
  <si>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</si>
  <si>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</si>
  <si>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</si>
  <si>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</si>
  <si>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</si>
  <si>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</si>
  <si>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</si>
  <si>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</si>
  <si>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</si>
  <si>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</si>
  <si>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</si>
  <si>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</si>
  <si>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</si>
  <si>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</si>
  <si>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</si>
  <si>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</si>
  <si>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</si>
  <si>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</si>
  <si>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</si>
  <si>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</si>
  <si>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</si>
  <si>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</si>
  <si>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</si>
  <si>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</si>
  <si>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</si>
  <si>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</si>
  <si>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</si>
  <si>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</si>
  <si>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</si>
  <si>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</si>
  <si>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</si>
  <si>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</si>
  <si>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</si>
  <si>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</si>
  <si>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</si>
  <si>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</si>
  <si>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</si>
  <si>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</si>
  <si>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</si>
  <si>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</si>
  <si>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</si>
  <si>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</si>
  <si>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</si>
  <si>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</si>
  <si>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</si>
  <si>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</si>
  <si>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</si>
  <si>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</si>
  <si>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</si>
  <si>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</si>
  <si>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</si>
  <si>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</si>
  <si>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</si>
  <si>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</si>
  <si>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</si>
  <si>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</si>
  <si>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</si>
  <si>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</si>
  <si>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</si>
  <si>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</si>
  <si>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</si>
  <si>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</si>
  <si>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</si>
  <si>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</si>
  <si>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</si>
  <si>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</si>
  <si>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</si>
  <si>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</si>
  <si>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</si>
  <si>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</si>
  <si>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</si>
  <si>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</si>
  <si>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</si>
  <si>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</si>
  <si>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</si>
  <si>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</si>
  <si>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</si>
  <si>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</si>
  <si>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</si>
  <si>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</si>
  <si>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</si>
  <si>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</si>
  <si>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</si>
  <si>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</si>
  <si>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</si>
  <si>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</si>
  <si>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</si>
  <si>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</si>
  <si>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</si>
  <si>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</si>
  <si>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</si>
  <si>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</si>
  <si>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</si>
  <si>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</si>
  <si>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</si>
  <si>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</si>
  <si>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</si>
  <si>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</si>
  <si>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</si>
  <si>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</si>
  <si>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</si>
  <si>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</si>
  <si>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</si>
  <si>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</si>
  <si>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</si>
  <si>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</si>
  <si>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</si>
  <si>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</si>
  <si>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</si>
  <si>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</si>
  <si>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</si>
  <si>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</si>
  <si>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</si>
  <si>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</si>
  <si>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</si>
  <si>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</si>
  <si>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</si>
  <si>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</si>
  <si>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</si>
  <si>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</si>
  <si>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</si>
  <si>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</si>
  <si>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</si>
  <si>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</si>
  <si>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</si>
  <si>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</si>
  <si>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</si>
  <si>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</si>
  <si>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</si>
  <si>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</si>
  <si>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</si>
  <si>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</si>
  <si>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</si>
  <si>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</si>
  <si>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</si>
  <si>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</si>
  <si>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</si>
  <si>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</si>
  <si>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</si>
  <si>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</si>
  <si>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</si>
  <si>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</si>
  <si>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</si>
  <si>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</si>
  <si>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</si>
  <si>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</si>
  <si>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</si>
  <si>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</si>
  <si>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</si>
  <si>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</si>
  <si>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</si>
  <si>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</si>
  <si>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</si>
  <si>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</si>
  <si>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</si>
  <si>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</si>
  <si>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</si>
  <si>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</si>
  <si>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</si>
  <si>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</si>
  <si>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</si>
  <si>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</si>
  <si>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</si>
  <si>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</si>
  <si>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</si>
  <si>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</si>
  <si>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</si>
  <si>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</si>
  <si>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</si>
  <si>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</si>
  <si>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</si>
  <si>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</si>
  <si>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</si>
  <si>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</si>
  <si>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</si>
  <si>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</si>
  <si>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</si>
  <si>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</si>
  <si>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</si>
  <si>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</si>
  <si>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</si>
  <si>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</si>
  <si>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</si>
  <si>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</si>
  <si>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</si>
  <si>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</si>
  <si>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</si>
  <si>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</si>
  <si>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</si>
  <si>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</si>
  <si>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</si>
  <si>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</si>
  <si>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</si>
  <si>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</si>
  <si>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</si>
  <si>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</si>
  <si>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</si>
  <si>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</si>
  <si>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</si>
  <si>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</si>
  <si>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</si>
  <si>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</si>
  <si>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</si>
  <si>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</si>
  <si>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</si>
  <si>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</si>
  <si>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</si>
  <si>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</si>
  <si>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</si>
  <si>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</si>
  <si>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</si>
  <si>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</si>
  <si>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</si>
  <si>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</si>
  <si>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</si>
  <si>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</si>
  <si>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</si>
  <si>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</si>
  <si>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</si>
  <si>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</si>
  <si>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</si>
  <si>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</si>
  <si>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</si>
  <si>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</si>
  <si>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</si>
  <si>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</si>
  <si>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</si>
  <si>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</si>
  <si>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</si>
  <si>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</si>
  <si>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</si>
  <si>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</si>
  <si>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</si>
  <si>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</si>
  <si>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</si>
  <si>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</si>
  <si>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</si>
  <si>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</si>
  <si>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</si>
  <si>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</si>
  <si>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</si>
  <si>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</si>
  <si>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</si>
  <si>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</si>
  <si>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</si>
  <si>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</si>
  <si>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</si>
  <si>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</si>
  <si>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</si>
  <si>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</si>
  <si>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</si>
  <si>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</si>
  <si>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</si>
  <si>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</si>
  <si>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</si>
  <si>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</si>
  <si>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</si>
  <si>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</si>
  <si>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</si>
  <si>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</si>
  <si>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</si>
  <si>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</si>
  <si>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</si>
  <si>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</si>
  <si>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</si>
  <si>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</si>
  <si>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</si>
  <si>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</si>
  <si>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</si>
  <si>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</si>
  <si>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</si>
  <si>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</si>
  <si>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</si>
  <si>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</si>
  <si>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</si>
  <si>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</si>
  <si>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</si>
  <si>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</si>
  <si>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</si>
  <si>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</si>
  <si>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</si>
  <si>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</si>
  <si>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</si>
  <si>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</si>
  <si>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</si>
  <si>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</si>
  <si>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</si>
  <si>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</si>
  <si>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</si>
  <si>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</si>
  <si>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</si>
  <si>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</si>
  <si>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</si>
  <si>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</si>
  <si>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</si>
  <si>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</si>
  <si>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</si>
  <si>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</si>
  <si>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</si>
  <si>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</si>
  <si>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</si>
  <si>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</si>
  <si>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</si>
  <si>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</si>
  <si>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</si>
  <si>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</si>
  <si>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</si>
  <si>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</si>
  <si>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</si>
  <si>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</si>
  <si>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</si>
  <si>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</si>
  <si>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</si>
  <si>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</si>
  <si>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</si>
  <si>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</si>
  <si>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</si>
  <si>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</si>
  <si>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</si>
  <si>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</si>
  <si>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</si>
  <si>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</si>
  <si>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</si>
  <si>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</si>
  <si>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</si>
  <si>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</si>
  <si>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</si>
  <si>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</si>
  <si>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</si>
  <si>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</si>
  <si>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</si>
  <si>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</si>
  <si>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</si>
  <si>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</si>
  <si>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</si>
  <si>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</si>
  <si>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</si>
  <si>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</si>
  <si>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</si>
  <si>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</si>
  <si>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</si>
  <si>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</si>
  <si>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</si>
  <si>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</si>
  <si>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</si>
  <si>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</si>
  <si>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</si>
  <si>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</si>
  <si>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</si>
  <si>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</si>
  <si>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</si>
  <si>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</si>
  <si>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</si>
  <si>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</si>
  <si>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</si>
  <si>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</si>
  <si>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</si>
  <si>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</si>
  <si>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</si>
  <si>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</si>
  <si>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</si>
  <si>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</si>
  <si>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</si>
  <si>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</si>
  <si>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</si>
  <si>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</si>
  <si>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</si>
  <si>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</si>
  <si>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</si>
  <si>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</si>
  <si>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</si>
  <si>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</si>
  <si>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</si>
  <si>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</si>
  <si>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</si>
  <si>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</si>
  <si>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</si>
  <si>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</si>
  <si>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</si>
  <si>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</si>
  <si>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</si>
  <si>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</si>
  <si>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</si>
  <si>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</si>
  <si>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</si>
  <si>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</si>
  <si>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</si>
  <si>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</si>
  <si>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</si>
  <si>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</si>
  <si>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</si>
  <si>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</si>
  <si>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</si>
  <si>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</si>
  <si>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</si>
  <si>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</si>
  <si>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</si>
  <si>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</si>
  <si>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</si>
  <si>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</si>
  <si>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</si>
  <si>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</si>
  <si>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</si>
  <si>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</si>
  <si>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</si>
  <si>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</si>
  <si>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</si>
  <si>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</si>
  <si>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</si>
  <si>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</si>
  <si>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</si>
  <si>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</si>
  <si>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</si>
  <si>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</si>
  <si>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</si>
  <si>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</si>
  <si>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</si>
  <si>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</si>
  <si>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</si>
  <si>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</si>
  <si>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</si>
  <si>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</si>
  <si>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</si>
  <si>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</si>
  <si>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</si>
  <si>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</si>
  <si>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</si>
  <si>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</si>
  <si>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</si>
  <si>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</si>
  <si>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</si>
  <si>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</si>
  <si>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</si>
  <si>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</si>
  <si>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</si>
  <si>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</si>
  <si>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</si>
  <si>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</si>
  <si>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</si>
  <si>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</si>
  <si>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</si>
  <si>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</si>
  <si>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</si>
  <si>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</si>
  <si>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</si>
  <si>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</si>
  <si>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</si>
  <si>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</si>
  <si>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</si>
  <si>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</si>
  <si>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</si>
  <si>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</si>
  <si>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</si>
  <si>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</si>
  <si>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</si>
  <si>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</si>
  <si>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</si>
  <si>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</si>
  <si>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</si>
  <si>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</si>
  <si>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</si>
  <si>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</si>
  <si>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</si>
  <si>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</si>
  <si>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</si>
  <si>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</si>
  <si>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</si>
  <si>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</si>
  <si>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</si>
  <si>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</si>
  <si>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</si>
  <si>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</si>
  <si>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</si>
  <si>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</si>
  <si>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</si>
  <si>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</si>
  <si>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</si>
  <si>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</si>
  <si>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</si>
  <si>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</si>
  <si>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</si>
  <si>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</si>
  <si>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</si>
  <si>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</si>
  <si>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</si>
  <si>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</si>
  <si>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</si>
  <si>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</si>
  <si>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</si>
  <si>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</si>
  <si>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</si>
  <si>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</si>
  <si>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</si>
  <si>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</si>
  <si>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</si>
  <si>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</si>
  <si>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</si>
  <si>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</si>
  <si>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</si>
  <si>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</si>
  <si>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</si>
  <si>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</si>
  <si>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</si>
  <si>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</si>
  <si>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</si>
  <si>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</si>
  <si>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</si>
  <si>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</si>
  <si>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</si>
  <si>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</si>
  <si>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</si>
  <si>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</si>
  <si>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</si>
  <si>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</si>
  <si>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</si>
  <si>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</si>
  <si>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</si>
  <si>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</si>
  <si>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</si>
  <si>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</si>
  <si>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</si>
  <si>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</si>
  <si>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</si>
  <si>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</si>
  <si>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</si>
  <si>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</si>
  <si>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</si>
  <si>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</si>
  <si>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</si>
  <si>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</si>
  <si>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</si>
  <si>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</si>
  <si>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</si>
  <si>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</si>
  <si>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</si>
  <si>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</si>
  <si>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</si>
  <si>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</si>
  <si>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</si>
  <si>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</si>
  <si>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</si>
  <si>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</si>
  <si>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</si>
  <si>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</si>
  <si>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</si>
  <si>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</si>
  <si>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</si>
  <si>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</si>
  <si>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</si>
  <si>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</si>
  <si>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</si>
  <si>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</si>
  <si>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</si>
  <si>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</si>
  <si>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</si>
  <si>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</si>
  <si>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</si>
  <si>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</si>
  <si>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</si>
  <si>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</si>
  <si>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</si>
  <si>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</si>
  <si>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</si>
  <si>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</si>
  <si>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</si>
  <si>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</si>
  <si>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</si>
  <si>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</si>
  <si>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</si>
  <si>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</si>
  <si>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</si>
  <si>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</si>
  <si>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</si>
  <si>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</si>
  <si>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</si>
  <si>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</si>
  <si>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</si>
  <si>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</si>
  <si>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</si>
  <si>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</si>
  <si>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</si>
  <si>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</si>
  <si>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</si>
  <si>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</si>
  <si>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</si>
  <si>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</si>
  <si>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</si>
  <si>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</si>
  <si>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</si>
  <si>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</si>
  <si>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</si>
  <si>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</si>
  <si>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</si>
  <si>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</si>
  <si>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</si>
  <si>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</si>
  <si>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</si>
  <si>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</si>
  <si>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</si>
  <si>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</si>
  <si>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</si>
  <si>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</si>
  <si>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</si>
  <si>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</si>
  <si>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</si>
  <si>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</si>
  <si>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</si>
  <si>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</si>
  <si>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</si>
  <si>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</si>
  <si>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</si>
  <si>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</si>
  <si>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</si>
  <si>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</si>
  <si>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</si>
  <si>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</si>
  <si>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</si>
  <si>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</si>
  <si>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</si>
  <si>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</si>
  <si>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</si>
  <si>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</si>
  <si>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</si>
  <si>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</si>
  <si>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</si>
  <si>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</si>
  <si>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</si>
  <si>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</si>
  <si>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</si>
  <si>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</si>
  <si>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</si>
  <si>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</si>
  <si>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</si>
  <si>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</si>
  <si>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</si>
  <si>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</si>
  <si>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</si>
  <si>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</si>
  <si>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</si>
  <si>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</si>
  <si>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</si>
  <si>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</si>
  <si>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</si>
  <si>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</si>
  <si>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</si>
  <si>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</si>
  <si>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</si>
  <si>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</si>
  <si>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</si>
  <si>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</si>
  <si>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</si>
  <si>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</si>
  <si>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</si>
  <si>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</si>
  <si>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</si>
  <si>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</si>
  <si>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</si>
  <si>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</si>
  <si>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</si>
  <si>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</si>
  <si>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</si>
  <si>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</si>
  <si>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</si>
  <si>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</si>
  <si>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</si>
  <si>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</si>
  <si>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</si>
  <si>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</si>
  <si>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</si>
  <si>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</si>
  <si>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</si>
  <si>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</si>
  <si>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</si>
  <si>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</si>
  <si>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</si>
  <si>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</si>
  <si>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</si>
  <si>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</si>
  <si>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</si>
  <si>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</si>
  <si>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</si>
  <si>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</si>
  <si>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</si>
  <si>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</si>
  <si>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</si>
  <si>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</si>
  <si>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</si>
  <si>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</si>
  <si>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</si>
  <si>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</si>
  <si>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</si>
  <si>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</si>
  <si>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</si>
  <si>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</si>
  <si>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</si>
  <si>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</si>
  <si>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</si>
  <si>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</si>
  <si>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</si>
  <si>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</si>
  <si>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</si>
  <si>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</si>
  <si>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</si>
  <si>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</si>
  <si>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</si>
  <si>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</si>
  <si>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</si>
  <si>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</si>
  <si>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</si>
  <si>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</si>
  <si>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</si>
  <si>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</si>
  <si>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</si>
  <si>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</si>
  <si>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</si>
  <si>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</si>
  <si>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</si>
  <si>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</si>
  <si>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</si>
  <si>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</si>
  <si>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</si>
  <si>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</si>
  <si>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</si>
  <si>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</si>
  <si>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</si>
  <si>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</si>
  <si>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</si>
  <si>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</si>
  <si>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</si>
  <si>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</si>
  <si>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</si>
  <si>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</si>
  <si>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</si>
  <si>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</si>
  <si>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</si>
  <si>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</si>
  <si>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</si>
  <si>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</si>
  <si>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</si>
  <si>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</si>
  <si>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</si>
  <si>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</si>
  <si>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</si>
  <si>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</si>
  <si>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</si>
  <si>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</si>
  <si>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</si>
  <si>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</si>
  <si>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</si>
  <si>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</si>
  <si>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</si>
  <si>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</si>
  <si>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</si>
  <si>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</si>
  <si>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</si>
  <si>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</si>
  <si>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</si>
  <si>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</si>
  <si>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</si>
  <si>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</si>
  <si>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</si>
  <si>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</si>
  <si>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</si>
  <si>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</si>
  <si>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</si>
  <si>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</si>
  <si>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</si>
  <si>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</si>
  <si>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</si>
  <si>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</si>
  <si>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</si>
  <si>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</si>
  <si>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</si>
  <si>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</si>
  <si>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</si>
  <si>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</si>
  <si>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</si>
  <si>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</si>
  <si>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</si>
  <si>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</si>
  <si>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</si>
  <si>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</si>
  <si>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</si>
  <si>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</si>
  <si>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</si>
  <si>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</si>
  <si>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</si>
  <si>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</si>
  <si>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</si>
  <si>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</si>
  <si>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</si>
  <si>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</si>
  <si>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</si>
  <si>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</si>
  <si>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</si>
  <si>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</si>
  <si>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</si>
  <si>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</si>
  <si>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</si>
  <si>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</si>
  <si>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</si>
  <si>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</si>
  <si>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</si>
  <si>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</si>
  <si>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</si>
  <si>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</si>
  <si>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</si>
  <si>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</si>
  <si>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</si>
  <si>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</si>
  <si>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</si>
  <si>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</si>
  <si>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</si>
  <si>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</si>
  <si>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</si>
  <si>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</si>
  <si>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</si>
  <si>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</si>
  <si>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</si>
  <si>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</si>
  <si>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</si>
  <si>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</si>
  <si>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</si>
  <si>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</si>
  <si>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</si>
  <si>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</si>
  <si>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</si>
  <si>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</si>
  <si>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</si>
  <si>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</si>
  <si>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</si>
  <si>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</si>
  <si>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</si>
  <si>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</si>
  <si>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</si>
  <si>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</si>
  <si>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</si>
  <si>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</si>
  <si>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</si>
  <si>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</si>
  <si>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</si>
  <si>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</si>
  <si>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</si>
  <si>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</si>
  <si>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</si>
  <si>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</si>
  <si>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</si>
  <si>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</si>
  <si>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</si>
  <si>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</si>
  <si>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</si>
  <si>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</si>
  <si>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</si>
  <si>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</si>
  <si>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</si>
  <si>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</si>
  <si>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</si>
  <si>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</si>
  <si>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</si>
  <si>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</si>
  <si>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</si>
  <si>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</si>
  <si>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</si>
  <si>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</si>
  <si>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</si>
  <si>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</si>
  <si>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</si>
  <si>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</si>
  <si>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</si>
  <si>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</si>
  <si>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</si>
  <si>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</si>
  <si>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</si>
  <si>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</si>
  <si>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</si>
  <si>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</si>
  <si>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</si>
  <si>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</si>
  <si>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</si>
  <si>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</si>
  <si>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</si>
  <si>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</si>
  <si>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</si>
  <si>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</si>
  <si>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</si>
  <si>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</si>
  <si>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</si>
  <si>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</si>
  <si>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</si>
  <si>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</si>
  <si>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</si>
  <si>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</si>
  <si>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</si>
  <si>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</si>
  <si>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</si>
  <si>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</si>
  <si>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</si>
  <si>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</si>
  <si>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</si>
  <si>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</si>
  <si>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</si>
  <si>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</si>
  <si>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</si>
  <si>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</si>
  <si>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</si>
  <si>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</si>
  <si>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</si>
  <si>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</si>
  <si>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</si>
  <si>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</si>
  <si>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</si>
  <si>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</si>
  <si>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</si>
  <si>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</si>
  <si>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</si>
  <si>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</si>
  <si>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</si>
  <si>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</si>
  <si>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</si>
  <si>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</si>
  <si>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</si>
  <si>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</si>
  <si>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</si>
  <si>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</si>
  <si>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</si>
  <si>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</si>
  <si>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</si>
  <si>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</si>
  <si>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</si>
  <si>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</si>
  <si>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</si>
  <si>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</si>
  <si>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</si>
  <si>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</si>
  <si>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</si>
  <si>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</si>
  <si>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</si>
  <si>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</si>
  <si>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</si>
  <si>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</si>
  <si>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</si>
  <si>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</si>
  <si>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</si>
  <si>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</si>
  <si>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</si>
  <si>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</si>
  <si>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</si>
  <si>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</si>
  <si>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</si>
  <si>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</si>
  <si>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</si>
  <si>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</si>
  <si>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</si>
  <si>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</si>
  <si>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</si>
  <si>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</si>
  <si>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</si>
  <si>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</si>
  <si>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</si>
  <si>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</si>
  <si>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</si>
  <si>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</si>
  <si>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</si>
  <si>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</si>
  <si>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</si>
  <si>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</si>
  <si>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</si>
  <si>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</si>
  <si>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</si>
  <si>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</si>
  <si>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</si>
  <si>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</si>
  <si>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</si>
  <si>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</si>
  <si>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</si>
  <si>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</si>
  <si>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</si>
  <si>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</si>
  <si>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</si>
  <si>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</si>
  <si>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</si>
  <si>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</si>
  <si>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</si>
  <si>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</si>
  <si>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</si>
  <si>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</si>
  <si>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</si>
  <si>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</si>
  <si>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</si>
  <si>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</si>
  <si>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</si>
  <si>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</si>
  <si>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</si>
  <si>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</si>
  <si>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</si>
  <si>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</si>
  <si>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</si>
  <si>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</si>
  <si>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</si>
  <si>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</si>
  <si>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</si>
  <si>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</si>
  <si>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</si>
  <si>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</si>
  <si>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</si>
  <si>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</si>
  <si>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</si>
  <si>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</si>
  <si>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</si>
  <si>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</si>
  <si>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</si>
  <si>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</si>
  <si>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</si>
  <si>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</si>
  <si>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</si>
  <si>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</si>
  <si>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</si>
  <si>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</si>
  <si>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</si>
  <si>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</si>
  <si>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</si>
  <si>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</si>
  <si>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</si>
  <si>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</si>
  <si>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</si>
  <si>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</si>
  <si>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</si>
  <si>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</si>
  <si>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</si>
  <si>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</si>
  <si>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</si>
  <si>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</si>
  <si>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</si>
  <si>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</si>
  <si>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</si>
  <si>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</si>
  <si>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</si>
  <si>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</si>
  <si>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</si>
  <si>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</si>
  <si>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</si>
  <si>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</si>
  <si>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</si>
  <si>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</si>
  <si>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</si>
  <si>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</si>
  <si>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</si>
  <si>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</si>
  <si>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</si>
  <si>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</si>
  <si>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</si>
  <si>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</si>
  <si>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</si>
  <si>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</si>
  <si>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</si>
  <si>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</si>
  <si>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</si>
  <si>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</si>
  <si>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</si>
  <si>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</si>
  <si>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</si>
  <si>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</si>
  <si>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</si>
  <si>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</si>
  <si>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</si>
  <si>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</si>
  <si>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</si>
  <si>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</si>
  <si>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</si>
  <si>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</si>
  <si>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</si>
  <si>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</si>
  <si>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</si>
  <si>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</si>
  <si>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</si>
  <si>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</si>
  <si>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</si>
  <si>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</si>
  <si>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</si>
  <si>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</si>
  <si>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</si>
  <si>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</si>
  <si>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</si>
  <si>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</si>
  <si>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</si>
  <si>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</si>
  <si>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</si>
  <si>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</si>
  <si>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</si>
  <si>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</si>
  <si>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</si>
  <si>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</si>
  <si>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</si>
  <si>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</si>
  <si>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</si>
  <si>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</si>
  <si>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</si>
  <si>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</si>
  <si>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</si>
  <si>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</si>
  <si>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</si>
  <si>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</si>
  <si>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</si>
  <si>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</si>
  <si>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</si>
  <si>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</si>
  <si>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</si>
  <si>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</si>
  <si>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</si>
  <si>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</si>
  <si>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</si>
  <si>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</si>
  <si>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</si>
  <si>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</si>
  <si>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</si>
  <si>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</si>
  <si>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</si>
  <si>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</si>
  <si>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</si>
  <si>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</si>
  <si>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</si>
  <si>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</si>
  <si>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</si>
  <si>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</si>
  <si>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</si>
  <si>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</si>
  <si>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</si>
  <si>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</si>
  <si>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</si>
  <si>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</si>
  <si>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</si>
  <si>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</si>
  <si>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</si>
  <si>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</si>
  <si>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</si>
  <si>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</si>
  <si>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</si>
  <si>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</si>
  <si>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</si>
  <si>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</si>
  <si>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</si>
  <si>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</si>
  <si>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</si>
  <si>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</si>
  <si>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</si>
  <si>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</si>
  <si>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</si>
  <si>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</si>
  <si>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</si>
  <si>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</si>
  <si>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</si>
  <si>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</si>
  <si>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</si>
  <si>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</si>
  <si>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</si>
  <si>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</si>
  <si>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</si>
  <si>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</si>
  <si>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</si>
  <si>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</si>
  <si>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</si>
  <si>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</si>
  <si>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</si>
  <si>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</si>
  <si>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</si>
  <si>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</si>
  <si>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</si>
  <si>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</si>
  <si>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</si>
  <si>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</si>
  <si>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</si>
  <si>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</si>
  <si>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</si>
  <si>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</si>
  <si>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</si>
  <si>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</si>
  <si>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</si>
  <si>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</si>
  <si>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</si>
  <si>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</si>
  <si>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</si>
  <si>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</si>
  <si>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</si>
  <si>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</si>
  <si>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</si>
  <si>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</si>
  <si>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</si>
  <si>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</si>
  <si>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</si>
  <si>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</si>
  <si>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</si>
  <si>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</si>
  <si>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</si>
  <si>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</si>
  <si>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</si>
  <si>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</si>
  <si>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</si>
  <si>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</si>
  <si>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</si>
  <si>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</si>
  <si>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</si>
  <si>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</si>
  <si>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</si>
  <si>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</si>
  <si>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</si>
  <si>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</si>
  <si>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</si>
  <si>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</si>
  <si>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</si>
  <si>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</si>
  <si>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</si>
  <si>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</si>
  <si>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</si>
  <si>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</si>
  <si>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</si>
  <si>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</si>
  <si>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</si>
  <si>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</si>
  <si>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</si>
  <si>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</si>
  <si>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</si>
  <si>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</si>
  <si>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</si>
  <si>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</si>
  <si>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</si>
  <si>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</si>
  <si>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</si>
  <si>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</si>
  <si>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</si>
  <si>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</si>
  <si>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</si>
  <si>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</si>
  <si>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</si>
  <si>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</si>
  <si>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</si>
  <si>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</si>
  <si>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</si>
  <si>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</si>
  <si>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</si>
  <si>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</si>
  <si>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</si>
  <si>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</si>
  <si>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</si>
  <si>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</si>
  <si>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</si>
  <si>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</si>
  <si>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</si>
  <si>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</si>
  <si>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</si>
  <si>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</si>
  <si>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</si>
  <si>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</si>
  <si>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</si>
  <si>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</si>
  <si>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</si>
  <si>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</si>
  <si>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</si>
  <si>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</si>
  <si>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</si>
  <si>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</si>
  <si>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</si>
  <si>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</si>
  <si>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</si>
  <si>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</si>
  <si>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</si>
  <si>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</si>
  <si>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</si>
  <si>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</si>
  <si>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</si>
  <si>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</si>
  <si>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</si>
  <si>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</si>
  <si>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</si>
  <si>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</si>
  <si>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</si>
  <si>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</si>
  <si>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</si>
  <si>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</si>
  <si>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</si>
  <si>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</si>
  <si>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</si>
  <si>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</si>
  <si>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</si>
  <si>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</si>
  <si>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</si>
  <si>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</si>
  <si>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</si>
  <si>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</si>
  <si>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</si>
  <si>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</si>
  <si>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</si>
  <si>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</si>
  <si>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</si>
  <si>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</si>
  <si>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</si>
  <si>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</si>
  <si>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</si>
  <si>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</si>
  <si>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</si>
  <si>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</si>
  <si>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</si>
  <si>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</si>
  <si>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</si>
  <si>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</si>
  <si>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</si>
  <si>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</si>
  <si>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</si>
  <si>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</si>
  <si>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</si>
  <si>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</si>
  <si>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</si>
  <si>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</si>
  <si>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</si>
  <si>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</si>
  <si>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</si>
  <si>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</si>
  <si>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</si>
  <si>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</si>
  <si>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</si>
  <si>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</si>
  <si>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</si>
  <si>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</si>
  <si>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</si>
  <si>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</si>
  <si>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</si>
  <si>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</si>
  <si>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</si>
  <si>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</si>
  <si>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</si>
  <si>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</si>
  <si>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</si>
  <si>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</si>
  <si>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</si>
  <si>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</si>
  <si>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</si>
  <si>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</si>
  <si>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</si>
  <si>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</si>
  <si>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</si>
  <si>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</si>
  <si>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</si>
  <si>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</si>
  <si>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</si>
  <si>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</si>
  <si>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</si>
  <si>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</si>
  <si>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</si>
  <si>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</si>
  <si>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</si>
  <si>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</si>
  <si>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</si>
  <si>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</si>
  <si>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</si>
  <si>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</si>
  <si>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</si>
  <si>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</si>
  <si>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</si>
  <si>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</si>
  <si>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</si>
  <si>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</si>
  <si>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</si>
  <si>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</si>
  <si>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</si>
  <si>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</si>
  <si>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</si>
  <si>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</si>
  <si>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</si>
  <si>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</si>
  <si>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</si>
  <si>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</si>
  <si>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</si>
  <si>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</si>
  <si>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</si>
  <si>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</si>
  <si>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</si>
  <si>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</si>
  <si>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</si>
  <si>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</si>
  <si>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</si>
  <si>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</si>
  <si>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</si>
  <si>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</si>
  <si>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</si>
  <si>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</si>
  <si>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</si>
  <si>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</si>
  <si>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</si>
  <si>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</si>
  <si>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</si>
  <si>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</si>
  <si>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</si>
  <si>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</si>
  <si>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</si>
  <si>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</si>
  <si>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</si>
  <si>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</si>
  <si>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</si>
  <si>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</si>
  <si>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</si>
  <si>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</si>
  <si>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</si>
  <si>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</si>
  <si>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</si>
  <si>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</si>
  <si>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</si>
  <si>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</si>
  <si>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</si>
  <si>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</si>
  <si>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</si>
  <si>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</si>
  <si>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</si>
  <si>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</si>
  <si>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</si>
  <si>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</si>
  <si>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</si>
  <si>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</si>
  <si>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</si>
  <si>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</si>
  <si>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</si>
  <si>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</si>
  <si>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</si>
  <si>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</si>
  <si>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</si>
  <si>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</si>
  <si>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</si>
  <si>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</si>
  <si>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</si>
  <si>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</si>
  <si>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</si>
  <si>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</si>
  <si>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</si>
  <si>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</si>
  <si>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</si>
  <si>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</si>
  <si>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</si>
  <si>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</si>
  <si>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</si>
  <si>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</si>
  <si>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</si>
  <si>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</si>
  <si>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</si>
  <si>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</si>
  <si>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</si>
  <si>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</si>
  <si>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</si>
  <si>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</si>
  <si>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</si>
  <si>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</si>
  <si>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</si>
  <si>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</si>
  <si>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</si>
  <si>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</si>
  <si>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</si>
  <si>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</si>
  <si>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</si>
  <si>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</si>
  <si>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</si>
  <si>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</si>
  <si>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</si>
  <si>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</si>
  <si>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</si>
  <si>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</si>
  <si>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</si>
  <si>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</si>
  <si>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</si>
  <si>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</si>
  <si>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</si>
  <si>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</si>
  <si>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</si>
  <si>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</si>
  <si>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</si>
  <si>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</si>
  <si>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</si>
  <si>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</si>
  <si>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</si>
  <si>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</si>
  <si>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</si>
  <si>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</si>
  <si>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</si>
  <si>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</si>
  <si>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</si>
  <si>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</si>
  <si>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</si>
  <si>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</si>
  <si>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</si>
  <si>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</si>
  <si>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</si>
  <si>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</si>
  <si>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</si>
  <si>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</si>
  <si>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</si>
  <si>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</si>
  <si>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</si>
  <si>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</si>
  <si>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</si>
  <si>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</si>
  <si>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</si>
  <si>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</si>
  <si>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</si>
  <si>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</si>
  <si>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</si>
  <si>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</si>
  <si>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</si>
  <si>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</si>
  <si>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</si>
  <si>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</si>
  <si>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</si>
  <si>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</si>
  <si>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</si>
  <si>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</si>
  <si>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</si>
  <si>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</si>
  <si>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</si>
  <si>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</si>
  <si>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</si>
  <si>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</si>
  <si>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</si>
  <si>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</si>
  <si>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</si>
  <si>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</si>
  <si>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</si>
  <si>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</si>
  <si>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</si>
  <si>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</si>
  <si>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</si>
  <si>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</si>
  <si>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</si>
  <si>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</si>
  <si>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</si>
  <si>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</si>
  <si>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</si>
  <si>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</si>
  <si>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</si>
  <si>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</si>
  <si>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</si>
  <si>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</si>
  <si>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</si>
  <si>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</si>
  <si>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</si>
  <si>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</si>
  <si>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</si>
  <si>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</si>
  <si>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</si>
  <si>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</si>
  <si>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</si>
  <si>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</si>
  <si>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</si>
  <si>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</si>
  <si>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</si>
  <si>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</si>
  <si>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</si>
  <si>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</si>
  <si>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</si>
  <si>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</si>
  <si>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</si>
  <si>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</si>
  <si>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</si>
  <si>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</si>
  <si>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</si>
  <si>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</si>
  <si>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</si>
  <si>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</si>
  <si>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</si>
  <si>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</si>
  <si>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</si>
  <si>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</si>
  <si>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</si>
  <si>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</si>
  <si>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</si>
  <si>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</si>
  <si>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</si>
  <si>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</si>
  <si>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</si>
  <si>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</si>
  <si>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</si>
  <si>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</si>
  <si>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</si>
  <si>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</si>
  <si>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</si>
  <si>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</si>
  <si>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</si>
  <si>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</si>
  <si>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</si>
  <si>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</si>
  <si>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</si>
  <si>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</si>
  <si>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</si>
  <si>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</si>
  <si>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</si>
  <si>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</si>
  <si>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</si>
  <si>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</si>
  <si>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</si>
  <si>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</si>
  <si>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</si>
  <si>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</si>
  <si>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</si>
  <si>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</si>
  <si>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</si>
  <si>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</si>
  <si>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</si>
  <si>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</si>
  <si>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</si>
  <si>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</si>
  <si>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</si>
  <si>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</si>
  <si>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</si>
  <si>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</si>
  <si>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</si>
  <si>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</si>
  <si>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</si>
  <si>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</si>
  <si>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</si>
  <si>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</si>
  <si>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</si>
  <si>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</si>
  <si>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</si>
  <si>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</si>
  <si>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</si>
  <si>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</si>
  <si>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</si>
  <si>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</si>
  <si>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</si>
  <si>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</si>
  <si>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</si>
  <si>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</si>
  <si>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</si>
  <si>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</si>
  <si>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</si>
  <si>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</si>
  <si>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</si>
  <si>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</si>
  <si>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</si>
  <si>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</si>
  <si>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</si>
  <si>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</si>
  <si>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</si>
  <si>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</si>
  <si>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</si>
  <si>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</si>
  <si>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</si>
  <si>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</si>
  <si>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</si>
  <si>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</si>
  <si>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</si>
  <si>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</si>
  <si>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</si>
  <si>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</si>
  <si>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</si>
  <si>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</si>
  <si>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</si>
  <si>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</si>
  <si>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</si>
  <si>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</si>
  <si>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</si>
  <si>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</si>
  <si>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</si>
  <si>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</si>
  <si>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</si>
  <si>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</si>
  <si>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</si>
  <si>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</si>
  <si>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</si>
  <si>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</si>
  <si>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</si>
  <si>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</si>
  <si>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</si>
  <si>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</si>
  <si>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</si>
  <si>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</si>
  <si>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</si>
  <si>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</si>
  <si>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</si>
  <si>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</si>
  <si>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</si>
  <si>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</si>
  <si>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</si>
  <si>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</si>
  <si>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</si>
  <si>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</si>
  <si>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</si>
  <si>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</si>
  <si>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</si>
  <si>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</si>
  <si>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</si>
  <si>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</si>
  <si>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</si>
  <si>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</si>
  <si>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</si>
  <si>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</si>
  <si>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</si>
  <si>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</si>
  <si>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</si>
  <si>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</si>
  <si>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</si>
  <si>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</si>
  <si>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</si>
  <si>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</si>
  <si>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</si>
  <si>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</si>
  <si>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</si>
  <si>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</si>
  <si>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</si>
  <si>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</si>
  <si>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</si>
  <si>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</si>
  <si>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</si>
  <si>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</si>
  <si>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</si>
  <si>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</si>
  <si>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</si>
  <si>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</si>
  <si>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</si>
  <si>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</si>
  <si>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</si>
  <si>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</si>
  <si>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</si>
  <si>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</si>
  <si>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</si>
  <si>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</si>
  <si>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</si>
  <si>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</si>
  <si>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</si>
  <si>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</si>
  <si>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</si>
  <si>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</si>
  <si>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</si>
  <si>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</si>
  <si>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</si>
  <si>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</si>
  <si>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</si>
  <si>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</si>
  <si>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</si>
  <si>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</si>
  <si>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</si>
  <si>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</si>
  <si>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</si>
  <si>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</si>
  <si>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</si>
  <si>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</si>
  <si>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</si>
  <si>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</si>
  <si>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</si>
  <si>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</si>
  <si>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</si>
  <si>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</si>
  <si>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</si>
  <si>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</si>
  <si>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</si>
  <si>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</si>
  <si>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</si>
  <si>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</si>
  <si>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</si>
  <si>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</si>
  <si>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</si>
  <si>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</si>
  <si>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</si>
  <si>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</si>
  <si>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</si>
  <si>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</si>
  <si>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</si>
  <si>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</si>
  <si>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</si>
  <si>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</si>
  <si>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</si>
  <si>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</si>
  <si>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</si>
  <si>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</si>
  <si>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</si>
  <si>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</si>
  <si>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</si>
  <si>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</si>
  <si>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</si>
  <si>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</si>
  <si>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</si>
  <si>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</si>
  <si>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</si>
  <si>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</si>
  <si>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</si>
  <si>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</si>
  <si>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</si>
  <si>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</si>
  <si>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</si>
  <si>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</si>
  <si>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</si>
  <si>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</si>
  <si>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</si>
  <si>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</si>
  <si>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</si>
  <si>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</si>
  <si>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</si>
  <si>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</si>
  <si>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</si>
  <si>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</si>
  <si>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</si>
  <si>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</si>
  <si>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</si>
  <si>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</si>
  <si>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</si>
  <si>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</si>
  <si>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</si>
  <si>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</si>
  <si>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</si>
  <si>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</si>
  <si>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</si>
  <si>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</si>
  <si>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</si>
  <si>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</si>
  <si>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</si>
  <si>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</si>
  <si>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</si>
  <si>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</si>
  <si>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</si>
  <si>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</si>
  <si>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</si>
  <si>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</si>
  <si>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</si>
  <si>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</si>
  <si>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</si>
  <si>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</si>
  <si>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</si>
  <si>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</si>
  <si>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</si>
  <si>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</si>
  <si>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</si>
  <si>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</si>
  <si>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</si>
  <si>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</si>
  <si>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</si>
  <si>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</si>
  <si>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</si>
  <si>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</si>
  <si>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</si>
  <si>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</si>
  <si>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</si>
  <si>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</si>
  <si>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</si>
  <si>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</si>
  <si>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</si>
  <si>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</si>
  <si>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</si>
  <si>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</si>
  <si>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</si>
  <si>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</si>
  <si>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</si>
  <si>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</si>
  <si>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</si>
  <si>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</si>
  <si>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</si>
  <si>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</si>
  <si>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</si>
  <si>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</si>
  <si>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</si>
  <si>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</si>
  <si>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</si>
  <si>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</si>
  <si>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</si>
  <si>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</si>
  <si>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</si>
  <si>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</si>
  <si>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</si>
  <si>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</si>
  <si>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</si>
  <si>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</si>
  <si>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</si>
  <si>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</si>
  <si>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</si>
  <si>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</si>
  <si>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</si>
  <si>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</si>
  <si>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</si>
  <si>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</si>
  <si>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</si>
  <si>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</si>
  <si>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</si>
  <si>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</si>
  <si>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</si>
  <si>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</si>
  <si>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</si>
  <si>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</si>
  <si>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</si>
  <si>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</si>
  <si>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</si>
  <si>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</si>
  <si>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</si>
  <si>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</si>
  <si>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</si>
  <si>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</si>
  <si>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</si>
  <si>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</si>
  <si>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</si>
  <si>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</si>
  <si>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</si>
  <si>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</si>
  <si>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</si>
  <si>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</si>
  <si>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</si>
  <si>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</si>
  <si>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</si>
  <si>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</si>
  <si>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</si>
  <si>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</si>
  <si>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</si>
  <si>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</si>
  <si>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</si>
  <si>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</si>
  <si>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</si>
  <si>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</si>
  <si>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</si>
  <si>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</si>
  <si>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</si>
  <si>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</si>
  <si>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</si>
  <si>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</si>
  <si>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</si>
  <si>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</si>
  <si>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</si>
  <si>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</si>
  <si>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</si>
  <si>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</si>
  <si>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</si>
  <si>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</si>
  <si>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</si>
  <si>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</si>
  <si>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</si>
  <si>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</si>
  <si>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</si>
  <si>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</si>
  <si>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</si>
  <si>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</si>
  <si>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</si>
  <si>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</si>
  <si>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</si>
  <si>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</si>
  <si>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</si>
  <si>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</si>
  <si>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</si>
  <si>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</si>
  <si>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</si>
  <si>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</si>
  <si>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</si>
  <si>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</si>
  <si>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</si>
  <si>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</si>
  <si>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</si>
  <si>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</si>
  <si>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</si>
  <si>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</si>
  <si>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</si>
  <si>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</si>
  <si>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</si>
  <si>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</si>
  <si>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</si>
  <si>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</si>
  <si>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</si>
  <si>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</si>
  <si>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</si>
  <si>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</si>
  <si>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</si>
  <si>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</si>
  <si>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</si>
  <si>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</si>
  <si>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</si>
  <si>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</si>
  <si>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</si>
  <si>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</si>
  <si>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</si>
  <si>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</si>
  <si>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</si>
  <si>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</si>
  <si>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</si>
  <si>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</si>
  <si>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</si>
  <si>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</si>
  <si>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</si>
  <si>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</si>
  <si>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</si>
  <si>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</si>
  <si>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</si>
  <si>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</si>
  <si>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</si>
  <si>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</si>
  <si>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</si>
  <si>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</si>
  <si>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</si>
  <si>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</si>
  <si>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</si>
  <si>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</si>
  <si>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</si>
  <si>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</si>
  <si>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</si>
  <si>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</si>
  <si>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</si>
  <si>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</si>
  <si>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</si>
  <si>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</si>
  <si>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</si>
  <si>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</si>
  <si>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</si>
  <si>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</si>
  <si>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</si>
  <si>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</si>
  <si>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</si>
  <si>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</si>
  <si>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</si>
  <si>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</si>
  <si>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</si>
  <si>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</si>
  <si>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</si>
  <si>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</si>
  <si>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</si>
  <si>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</si>
  <si>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</si>
  <si>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</si>
  <si>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</si>
  <si>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</si>
  <si>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</si>
  <si>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</si>
  <si>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</si>
  <si>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</si>
  <si>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</si>
  <si>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</si>
  <si>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</si>
  <si>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</si>
  <si>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</si>
  <si>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</si>
  <si>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</si>
  <si>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</si>
  <si>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</si>
  <si>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</si>
  <si>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</si>
  <si>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</si>
  <si>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</si>
  <si>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</si>
  <si>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</si>
  <si>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</si>
  <si>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</si>
  <si>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</si>
  <si>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</si>
  <si>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</si>
  <si>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</si>
  <si>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</si>
  <si>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</si>
  <si>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</si>
  <si>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</si>
  <si>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</si>
  <si>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</si>
  <si>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</si>
  <si>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</si>
  <si>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</si>
  <si>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</si>
  <si>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</si>
  <si>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</si>
  <si>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</si>
  <si>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</si>
  <si>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</si>
  <si>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</si>
  <si>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</si>
  <si>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</si>
  <si>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</si>
  <si>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</si>
  <si>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</si>
  <si>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</si>
  <si>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</si>
  <si>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</si>
  <si>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</si>
  <si>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</si>
  <si>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</si>
  <si>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</si>
  <si>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</si>
  <si>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</si>
  <si>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</si>
  <si>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</si>
  <si>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</si>
  <si>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</si>
  <si>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</si>
  <si>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</si>
  <si>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</si>
  <si>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</si>
  <si>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</si>
  <si>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</si>
  <si>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</si>
  <si>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</si>
  <si>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</si>
  <si>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</si>
  <si>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</si>
  <si>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</si>
  <si>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</si>
  <si>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</si>
  <si>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</si>
  <si>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</si>
  <si>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</si>
  <si>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</si>
  <si>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</si>
  <si>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</si>
  <si>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</si>
  <si>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</si>
  <si>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</si>
  <si>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</si>
  <si>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</si>
  <si>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</si>
  <si>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</si>
  <si>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</si>
  <si>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</si>
  <si>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</si>
  <si>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</si>
  <si>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</si>
  <si>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</si>
  <si>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</si>
  <si>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</si>
  <si>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</si>
  <si>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</si>
  <si>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</si>
  <si>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</si>
  <si>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</si>
  <si>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</si>
  <si>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</si>
  <si>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</si>
  <si>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</si>
  <si>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</si>
  <si>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</si>
  <si>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</si>
  <si>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</si>
  <si>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</si>
  <si>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</si>
  <si>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</si>
  <si>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</si>
  <si>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</si>
  <si>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</si>
  <si>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</si>
  <si>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</si>
  <si>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</si>
  <si>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</si>
  <si>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</si>
  <si>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</si>
  <si>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</si>
  <si>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</si>
  <si>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</si>
  <si>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</si>
  <si>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</si>
  <si>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</si>
  <si>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</si>
  <si>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</si>
  <si>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</si>
  <si>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</si>
  <si>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</si>
  <si>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</si>
  <si>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</si>
  <si>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</si>
  <si>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</si>
  <si>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</si>
  <si>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</si>
  <si>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</si>
  <si>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</si>
  <si>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</si>
  <si>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</si>
  <si>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</si>
  <si>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</si>
  <si>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</si>
  <si>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</si>
  <si>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</si>
  <si>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</si>
  <si>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</si>
  <si>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</si>
  <si>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</si>
  <si>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</si>
  <si>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</si>
  <si>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</si>
  <si>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</si>
  <si>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</si>
  <si>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</si>
  <si>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</si>
  <si>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</si>
  <si>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</si>
  <si>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</si>
  <si>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</si>
  <si>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</si>
  <si>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</si>
  <si>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</si>
  <si>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</si>
  <si>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</si>
  <si>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</si>
  <si>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</si>
  <si>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</si>
  <si>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</si>
  <si>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</si>
  <si>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</si>
  <si>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</si>
  <si>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</si>
  <si>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</si>
  <si>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</si>
  <si>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</si>
  <si>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</si>
  <si>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</si>
  <si>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</si>
  <si>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</si>
  <si>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</si>
  <si>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</si>
  <si>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</si>
  <si>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</si>
  <si>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</si>
  <si>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</si>
  <si>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</si>
  <si>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</si>
  <si>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</si>
  <si>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</si>
  <si>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</si>
  <si>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</si>
  <si>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</si>
  <si>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</si>
  <si>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</si>
  <si>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</si>
  <si>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</si>
  <si>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</si>
  <si>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</si>
  <si>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</si>
  <si>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</si>
  <si>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</si>
  <si>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</si>
  <si>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</si>
  <si>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</si>
  <si>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</si>
  <si>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</si>
  <si>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</si>
  <si>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</si>
  <si>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</si>
  <si>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</si>
  <si>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</si>
  <si>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</si>
  <si>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</si>
  <si>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</si>
  <si>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</si>
  <si>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</si>
  <si>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</si>
  <si>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</si>
  <si>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</si>
  <si>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</si>
  <si>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</si>
  <si>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</si>
  <si>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</si>
  <si>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</si>
  <si>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</si>
  <si>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</si>
  <si>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</si>
  <si>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</si>
  <si>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</si>
  <si>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</si>
  <si>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</si>
  <si>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</si>
  <si>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</si>
  <si>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</si>
  <si>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</si>
  <si>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</si>
  <si>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</si>
  <si>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</si>
  <si>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</si>
  <si>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</si>
  <si>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</si>
  <si>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</si>
  <si>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</si>
  <si>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</si>
  <si>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</si>
  <si>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</si>
  <si>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</si>
  <si>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</si>
  <si>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</si>
  <si>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</si>
  <si>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</si>
  <si>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</si>
  <si>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</si>
  <si>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</si>
  <si>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</si>
  <si>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</si>
  <si>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</si>
  <si>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</si>
  <si>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</si>
  <si>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</si>
  <si>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</si>
  <si>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</si>
  <si>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</si>
  <si>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</si>
  <si>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</si>
  <si>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</si>
  <si>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</si>
  <si>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</si>
  <si>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</si>
  <si>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</si>
  <si>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</si>
  <si>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</si>
  <si>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</si>
  <si>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</si>
  <si>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</si>
  <si>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</si>
  <si>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</si>
  <si>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</si>
  <si>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</si>
  <si>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</si>
  <si>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</si>
  <si>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</si>
  <si>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</si>
  <si>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</si>
  <si>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</si>
  <si>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</si>
  <si>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</si>
  <si>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</si>
  <si>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</si>
  <si>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</si>
  <si>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</si>
  <si>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</si>
  <si>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</si>
  <si>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</si>
  <si>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</si>
  <si>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</si>
  <si>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</si>
  <si>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</si>
  <si>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</si>
  <si>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</si>
  <si>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</si>
  <si>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</si>
  <si>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</si>
  <si>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</si>
  <si>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</si>
  <si>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</si>
  <si>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</si>
  <si>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</si>
  <si>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</si>
  <si>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</si>
  <si>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</si>
  <si>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</si>
  <si>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</si>
  <si>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</si>
  <si>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</si>
  <si>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</si>
  <si>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</si>
  <si>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</si>
  <si>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</si>
  <si>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</si>
  <si>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</si>
  <si>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</si>
  <si>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</si>
  <si>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</si>
  <si>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</si>
  <si>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</si>
  <si>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</si>
  <si>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</si>
  <si>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</si>
  <si>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</si>
  <si>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</si>
  <si>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</si>
  <si>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</si>
  <si>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</si>
  <si>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</si>
  <si>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</si>
  <si>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</si>
  <si>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</si>
  <si>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</si>
  <si>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</si>
  <si>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</si>
  <si>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</si>
  <si>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</si>
  <si>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</si>
  <si>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</si>
  <si>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</si>
  <si>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</si>
  <si>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</si>
  <si>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</si>
  <si>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</si>
  <si>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</si>
  <si>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</si>
  <si>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</si>
  <si>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</si>
  <si>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</si>
  <si>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</si>
  <si>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</si>
  <si>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</si>
  <si>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</si>
  <si>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</si>
  <si>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</si>
  <si>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</si>
  <si>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</si>
  <si>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</si>
  <si>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</si>
  <si>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</si>
  <si>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</si>
  <si>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</si>
  <si>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</si>
  <si>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</si>
  <si>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</si>
  <si>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</si>
  <si>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</si>
  <si>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</si>
  <si>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</si>
  <si>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</si>
  <si>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</si>
  <si>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</si>
  <si>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</si>
  <si>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</si>
  <si>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</si>
  <si>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</si>
  <si>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</si>
  <si>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</si>
  <si>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</si>
  <si>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</si>
  <si>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</si>
  <si>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</si>
  <si>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</si>
  <si>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</si>
  <si>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</si>
  <si>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</si>
  <si>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</si>
  <si>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</si>
  <si>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</si>
  <si>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</si>
  <si>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</si>
  <si>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</si>
  <si>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</si>
  <si>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</si>
  <si>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</si>
  <si>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</si>
  <si>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</si>
  <si>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</si>
  <si>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</si>
  <si>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</si>
  <si>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</si>
  <si>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</si>
  <si>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</si>
  <si>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</si>
  <si>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</si>
  <si>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</si>
  <si>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</si>
  <si>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</si>
  <si>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</si>
  <si>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</si>
  <si>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</si>
  <si>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</si>
  <si>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</si>
  <si>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</si>
  <si>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</si>
  <si>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</si>
  <si>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</si>
  <si>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</si>
  <si>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</si>
  <si>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</si>
  <si>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</si>
  <si>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</si>
  <si>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</si>
  <si>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</si>
  <si>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</si>
  <si>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</si>
  <si>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</si>
  <si>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</si>
  <si>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</si>
  <si>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</si>
  <si>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</si>
  <si>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</si>
  <si>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</si>
  <si>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</si>
  <si>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</si>
  <si>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</si>
  <si>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</si>
  <si>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</si>
  <si>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</si>
  <si>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</si>
  <si>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</si>
  <si>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</si>
  <si>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</si>
  <si>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</si>
  <si>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</si>
  <si>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</si>
  <si>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</si>
  <si>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</si>
  <si>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</si>
  <si>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</si>
  <si>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</si>
  <si>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</si>
  <si>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</si>
  <si>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</si>
  <si>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</si>
  <si>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</si>
  <si>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</si>
  <si>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</si>
  <si>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</si>
  <si>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</si>
  <si>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</si>
  <si>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</si>
  <si>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</si>
  <si>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</si>
  <si>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</si>
  <si>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</si>
  <si>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</si>
  <si>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</si>
  <si>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</si>
  <si>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</si>
  <si>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</si>
  <si>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</si>
  <si>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</si>
  <si>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</si>
  <si>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</si>
  <si>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</si>
  <si>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</si>
  <si>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</si>
  <si>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</si>
  <si>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</si>
  <si>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</si>
  <si>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</si>
  <si>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</si>
  <si>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</si>
  <si>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</si>
  <si>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</si>
  <si>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</si>
  <si>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</si>
  <si>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</si>
  <si>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</si>
  <si>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</si>
  <si>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</si>
  <si>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</si>
  <si>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</si>
  <si>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</si>
  <si>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</si>
  <si>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</si>
  <si>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</si>
  <si>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</si>
  <si>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</si>
  <si>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</si>
  <si>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</si>
  <si>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</si>
  <si>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</si>
  <si>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</si>
  <si>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</si>
  <si>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</si>
  <si>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</si>
  <si>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</si>
  <si>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</si>
  <si>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</si>
  <si>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</si>
  <si>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</si>
  <si>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</si>
  <si>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</si>
  <si>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</si>
  <si>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</si>
  <si>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</si>
  <si>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</si>
  <si>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</si>
  <si>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</si>
  <si>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</si>
  <si>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</si>
  <si>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</si>
  <si>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</si>
  <si>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</si>
  <si>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</si>
  <si>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</si>
  <si>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</si>
  <si>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</si>
  <si>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</si>
  <si>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</si>
  <si>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</si>
  <si>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</si>
  <si>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</si>
  <si>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</si>
  <si>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</si>
  <si>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</si>
  <si>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</si>
  <si>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</si>
  <si>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</si>
  <si>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</si>
  <si>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</si>
  <si>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</si>
  <si>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</si>
  <si>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</si>
  <si>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</si>
  <si>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</si>
  <si>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</si>
  <si>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</si>
  <si>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</si>
  <si>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</si>
  <si>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</si>
  <si>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</si>
  <si>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</si>
  <si>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</si>
  <si>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</si>
  <si>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</si>
  <si>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</si>
  <si>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</si>
  <si>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</si>
  <si>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</si>
  <si>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</si>
  <si>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</si>
  <si>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</si>
  <si>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</si>
  <si>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</si>
  <si>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</si>
  <si>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</si>
  <si>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</si>
  <si>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</si>
  <si>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</si>
  <si>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</si>
  <si>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</si>
  <si>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</si>
  <si>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</si>
  <si>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</si>
  <si>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</si>
  <si>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</si>
  <si>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</si>
  <si>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</si>
  <si>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</si>
  <si>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</si>
  <si>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</si>
  <si>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</si>
  <si>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</si>
  <si>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</si>
  <si>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</si>
  <si>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</si>
  <si>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</si>
  <si>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</si>
  <si>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</si>
  <si>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</si>
  <si>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</si>
  <si>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</si>
  <si>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</si>
  <si>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</si>
  <si>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</si>
  <si>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</si>
  <si>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</si>
  <si>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</si>
  <si>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</si>
  <si>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</si>
  <si>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</si>
  <si>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</si>
  <si>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</si>
  <si>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</si>
  <si>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</si>
  <si>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</si>
  <si>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</si>
  <si>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</si>
  <si>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</si>
  <si>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</si>
  <si>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</si>
  <si>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</si>
  <si>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</si>
  <si>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</si>
  <si>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</si>
  <si>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</si>
  <si>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</si>
  <si>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</si>
  <si>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</si>
  <si>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</si>
  <si>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</si>
  <si>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</si>
  <si>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</si>
  <si>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</si>
  <si>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</si>
  <si>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</si>
  <si>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</si>
  <si>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</si>
  <si>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</si>
  <si>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</si>
  <si>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</si>
  <si>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</si>
  <si>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</si>
  <si>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</si>
  <si>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</si>
  <si>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</si>
  <si>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</si>
  <si>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</si>
  <si>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</si>
  <si>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</si>
  <si>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</si>
  <si>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</si>
  <si>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</si>
  <si>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</si>
  <si>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</si>
  <si>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</si>
  <si>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</si>
  <si>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</si>
  <si>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</si>
  <si>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</si>
  <si>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</si>
  <si>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</si>
  <si>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</si>
  <si>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</si>
  <si>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</si>
  <si>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</si>
  <si>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</si>
  <si>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</si>
  <si>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</si>
  <si>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</si>
  <si>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</si>
  <si>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</si>
  <si>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</si>
  <si>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</si>
  <si>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</si>
  <si>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</si>
  <si>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</si>
  <si>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</si>
  <si>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</si>
  <si>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</si>
  <si>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</si>
  <si>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</si>
  <si>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</si>
  <si>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</si>
  <si>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</si>
  <si>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</si>
  <si>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</si>
  <si>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</si>
  <si>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</si>
  <si>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</si>
  <si>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</si>
  <si>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</si>
  <si>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</si>
  <si>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</si>
  <si>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</si>
  <si>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</si>
  <si>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</si>
  <si>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</si>
  <si>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</si>
  <si>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</si>
  <si>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</si>
  <si>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</si>
  <si>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</si>
  <si>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</si>
  <si>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</si>
  <si>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</si>
  <si>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</si>
  <si>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</si>
  <si>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</si>
  <si>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</si>
  <si>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</si>
  <si>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</si>
  <si>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</si>
  <si>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</si>
  <si>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</si>
  <si>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</si>
  <si>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</si>
  <si>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</si>
  <si>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</si>
  <si>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</si>
  <si>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</si>
  <si>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</si>
  <si>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</si>
  <si>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</si>
  <si>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</si>
  <si>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</si>
  <si>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</si>
  <si>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</si>
  <si>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</si>
  <si>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</si>
  <si>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</si>
  <si>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</si>
  <si>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</si>
  <si>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</si>
  <si>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</si>
  <si>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</si>
  <si>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</si>
  <si>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</si>
  <si>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</si>
  <si>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</si>
  <si>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</si>
  <si>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</si>
  <si>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</si>
  <si>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</si>
  <si>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</si>
  <si>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</si>
  <si>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</si>
  <si>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</si>
  <si>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</si>
  <si>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</si>
  <si>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</si>
  <si>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</si>
  <si>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</si>
  <si>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</si>
  <si>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</si>
  <si>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</si>
  <si>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</si>
  <si>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</si>
  <si>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</si>
  <si>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</si>
  <si>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</si>
  <si>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</si>
  <si>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</si>
  <si>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</si>
  <si>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</si>
  <si>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</si>
  <si>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</si>
  <si>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</si>
  <si>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</si>
  <si>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</si>
  <si>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</si>
  <si>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</si>
  <si>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</si>
  <si>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</si>
  <si>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</si>
  <si>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</si>
  <si>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</si>
  <si>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</si>
  <si>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</si>
  <si>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</si>
  <si>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</si>
  <si>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</si>
  <si>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</si>
  <si>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</si>
  <si>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</si>
  <si>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</si>
  <si>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</si>
  <si>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</si>
  <si>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</si>
  <si>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</si>
  <si>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</si>
  <si>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</si>
  <si>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</si>
  <si>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</si>
  <si>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</si>
  <si>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</si>
  <si>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</si>
  <si>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</si>
  <si>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</si>
  <si>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</si>
  <si>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</si>
  <si>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</si>
  <si>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</si>
  <si>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</si>
  <si>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</si>
  <si>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</si>
  <si>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</si>
  <si>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</si>
  <si>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</si>
  <si>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</si>
  <si>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</si>
  <si>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</si>
  <si>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</si>
  <si>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</si>
  <si>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</si>
  <si>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</si>
  <si>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</si>
  <si>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</si>
  <si>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</si>
  <si>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</si>
  <si>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</si>
  <si>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</si>
  <si>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</si>
  <si>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</si>
  <si>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</si>
  <si>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</si>
  <si>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</si>
  <si>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</si>
  <si>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</si>
  <si>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</si>
  <si>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</si>
  <si>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</si>
  <si>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</si>
  <si>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</si>
  <si>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</si>
  <si>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</si>
  <si>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</si>
  <si>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</si>
  <si>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</si>
  <si>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</si>
  <si>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</si>
  <si>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</si>
  <si>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</si>
  <si>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</si>
  <si>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</si>
  <si>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</si>
  <si>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</si>
  <si>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</si>
  <si>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</si>
  <si>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</si>
  <si>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</si>
  <si>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</si>
  <si>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</si>
  <si>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</si>
  <si>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</si>
  <si>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</si>
  <si>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</si>
  <si>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</si>
  <si>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</si>
  <si>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</si>
  <si>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</si>
  <si>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</si>
  <si>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</si>
  <si>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</si>
  <si>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</si>
  <si>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</si>
  <si>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</si>
  <si>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</si>
  <si>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</si>
  <si>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</si>
  <si>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</si>
  <si>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</si>
  <si>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</si>
  <si>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</si>
  <si>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</si>
  <si>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</si>
  <si>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</si>
  <si>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</si>
  <si>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</si>
  <si>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</si>
  <si>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</si>
  <si>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</si>
  <si>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</si>
  <si>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</si>
  <si>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</si>
  <si>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</si>
  <si>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</si>
  <si>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</si>
  <si>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</si>
  <si>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</si>
  <si>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</si>
  <si>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</si>
  <si>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</si>
  <si>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</si>
  <si>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</si>
  <si>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</si>
  <si>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</si>
  <si>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</si>
  <si>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</si>
  <si>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</si>
  <si>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</si>
  <si>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</si>
  <si>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</si>
  <si>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</si>
  <si>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</si>
  <si>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</si>
  <si>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</si>
  <si>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</si>
  <si>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</si>
  <si>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</si>
  <si>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</si>
  <si>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</si>
  <si>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</si>
  <si>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</si>
  <si>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</si>
  <si>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</si>
  <si>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</si>
  <si>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</si>
  <si>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</si>
  <si>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</si>
  <si>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</si>
  <si>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</si>
  <si>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</si>
  <si>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</si>
  <si>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</si>
  <si>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</si>
  <si>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</si>
  <si>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</si>
  <si>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</si>
  <si>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</si>
  <si>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</si>
  <si>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</si>
  <si>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</si>
  <si>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</si>
  <si>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</si>
  <si>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</si>
  <si>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</si>
  <si>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</si>
  <si>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</si>
  <si>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</si>
  <si>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</si>
  <si>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</si>
  <si>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</si>
  <si>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</si>
  <si>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</si>
  <si>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</si>
  <si>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</si>
  <si>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</si>
  <si>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</si>
  <si>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</si>
  <si>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</si>
  <si>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</si>
  <si>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</si>
  <si>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</si>
  <si>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</si>
  <si>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</si>
  <si>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</si>
  <si>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</si>
  <si>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</si>
  <si>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</si>
  <si>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</si>
  <si>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</si>
  <si>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</si>
  <si>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</si>
  <si>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</si>
  <si>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</si>
  <si>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</si>
  <si>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</si>
  <si>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</si>
  <si>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</si>
  <si>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</si>
  <si>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</si>
  <si>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</si>
  <si>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</si>
  <si>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</si>
  <si>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</si>
  <si>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</si>
  <si>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</si>
  <si>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</si>
  <si>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</si>
  <si>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</si>
  <si>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</si>
  <si>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</si>
  <si>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</si>
  <si>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</si>
  <si>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</si>
  <si>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</si>
  <si>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</si>
  <si>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</si>
  <si>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</si>
  <si>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</si>
  <si>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</si>
  <si>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</si>
  <si>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</si>
  <si>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</si>
  <si>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</si>
  <si>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</si>
  <si>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</si>
  <si>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</si>
  <si>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</si>
  <si>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</si>
  <si>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</si>
  <si>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</si>
  <si>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</si>
  <si>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</si>
  <si>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</si>
  <si>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</si>
  <si>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</si>
  <si>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</si>
  <si>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</si>
  <si>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</si>
  <si>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</si>
  <si>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</si>
  <si>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</si>
  <si>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</si>
  <si>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</si>
  <si>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</si>
  <si>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</si>
  <si>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</si>
  <si>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</si>
  <si>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</si>
  <si>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</si>
  <si>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</si>
  <si>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</si>
  <si>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</si>
  <si>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</si>
  <si>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</si>
  <si>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</si>
  <si>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</si>
  <si>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</si>
  <si>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</si>
  <si>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</si>
  <si>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</si>
  <si>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</si>
  <si>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</si>
  <si>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</si>
  <si>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</si>
  <si>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</si>
  <si>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</si>
  <si>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</si>
  <si>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</si>
  <si>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</si>
  <si>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</si>
  <si>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</si>
  <si>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</si>
  <si>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</si>
  <si>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</si>
  <si>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</si>
  <si>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</si>
  <si>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</si>
  <si>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</si>
  <si>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</si>
  <si>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</si>
  <si>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</si>
  <si>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</si>
  <si>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</si>
  <si>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</si>
  <si>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</si>
  <si>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</si>
  <si>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</si>
  <si>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</si>
  <si>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</si>
  <si>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</si>
  <si>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</si>
  <si>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</si>
  <si>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</si>
  <si>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</si>
  <si>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</si>
  <si>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</si>
  <si>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</si>
  <si>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</si>
  <si>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</si>
  <si>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</si>
  <si>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</si>
  <si>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</si>
  <si>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</si>
  <si>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</si>
  <si>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</si>
  <si>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</si>
  <si>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</si>
  <si>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</si>
  <si>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</si>
  <si>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</si>
  <si>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</si>
  <si>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</si>
  <si>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</si>
  <si>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</si>
  <si>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</si>
  <si>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</si>
  <si>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</si>
  <si>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</si>
  <si>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</si>
  <si>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</si>
  <si>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</si>
  <si>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</si>
  <si>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</si>
  <si>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</si>
  <si>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</si>
  <si>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</si>
  <si>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</si>
  <si>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</si>
  <si>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</si>
  <si>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</si>
  <si>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</si>
  <si>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</si>
  <si>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</si>
  <si>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</si>
  <si>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</si>
  <si>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</si>
  <si>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</si>
  <si>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</si>
  <si>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</si>
  <si>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</si>
  <si>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</si>
  <si>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</si>
  <si>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</si>
  <si>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</si>
  <si>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</si>
  <si>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</si>
  <si>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</si>
  <si>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</si>
  <si>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</si>
  <si>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</si>
  <si>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</si>
  <si>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</si>
  <si>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</si>
  <si>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</si>
  <si>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</si>
  <si>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</si>
  <si>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</si>
  <si>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</si>
  <si>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</si>
  <si>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</si>
  <si>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</si>
  <si>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</si>
  <si>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</si>
  <si>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</si>
  <si>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</si>
  <si>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</si>
  <si>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</si>
  <si>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</si>
  <si>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</si>
  <si>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</si>
  <si>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</si>
  <si>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</si>
  <si>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</si>
  <si>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</si>
  <si>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</si>
  <si>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</si>
  <si>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</si>
  <si>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</si>
  <si>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</si>
  <si>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</si>
  <si>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</si>
  <si>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</si>
  <si>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</si>
  <si>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</si>
  <si>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</si>
  <si>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</si>
  <si>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</si>
  <si>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</si>
  <si>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</si>
  <si>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</si>
  <si>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</si>
  <si>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</si>
  <si>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</si>
  <si>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</si>
  <si>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</si>
  <si>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</si>
  <si>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</si>
  <si>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</si>
  <si>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</si>
  <si>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</si>
  <si>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</si>
  <si>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</si>
  <si>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</si>
  <si>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</si>
  <si>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</si>
  <si>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</si>
  <si>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</si>
  <si>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</si>
  <si>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</si>
  <si>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</si>
  <si>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</si>
  <si>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</si>
  <si>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</si>
  <si>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</si>
  <si>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</si>
  <si>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</si>
  <si>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</si>
  <si>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</si>
  <si>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</si>
  <si>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</si>
  <si>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</si>
  <si>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</si>
  <si>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</si>
  <si>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</si>
  <si>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</si>
  <si>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</si>
  <si>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</si>
  <si>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</si>
  <si>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</si>
  <si>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</si>
  <si>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</si>
  <si>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</si>
  <si>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</si>
  <si>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</si>
  <si>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</si>
  <si>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</si>
  <si>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</si>
  <si>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</si>
  <si>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</si>
  <si>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</si>
  <si>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</si>
  <si>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</si>
  <si>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</si>
  <si>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</si>
  <si>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</si>
  <si>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</si>
  <si>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</si>
  <si>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</si>
  <si>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</si>
  <si>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</si>
  <si>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</si>
  <si>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</si>
  <si>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</si>
  <si>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</si>
  <si>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</si>
  <si>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</si>
  <si>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</si>
  <si>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</si>
  <si>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</si>
  <si>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</si>
  <si>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</si>
  <si>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</si>
  <si>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</si>
  <si>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</si>
  <si>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</si>
  <si>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</si>
  <si>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</si>
  <si>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</si>
  <si>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</si>
  <si>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</si>
  <si>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</si>
  <si>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</si>
  <si>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</si>
  <si>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</si>
  <si>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</si>
  <si>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</si>
  <si>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</si>
  <si>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</si>
  <si>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</si>
  <si>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</si>
  <si>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</si>
  <si>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</si>
  <si>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</si>
  <si>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</si>
  <si>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</si>
  <si>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</si>
  <si>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</si>
  <si>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</si>
  <si>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</si>
  <si>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</si>
  <si>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</si>
  <si>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</si>
  <si>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</si>
  <si>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</si>
  <si>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</si>
  <si>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</si>
  <si>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</si>
  <si>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</si>
  <si>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</si>
  <si>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</si>
  <si>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</si>
  <si>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</si>
  <si>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</si>
  <si>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</si>
  <si>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</si>
  <si>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</si>
  <si>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</si>
  <si>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</si>
  <si>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</si>
  <si>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</si>
  <si>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</si>
  <si>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</si>
  <si>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</si>
  <si>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</si>
  <si>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</si>
  <si>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</si>
  <si>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</si>
  <si>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</si>
  <si>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</si>
  <si>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</si>
  <si>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</si>
  <si>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</si>
  <si>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</si>
  <si>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</si>
  <si>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</si>
  <si>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</si>
  <si>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</si>
  <si>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</si>
  <si>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</si>
  <si>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</si>
  <si>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</si>
  <si>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</si>
  <si>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</si>
  <si>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</si>
  <si>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</si>
  <si>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</si>
  <si>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</si>
  <si>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</si>
  <si>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</si>
  <si>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</si>
  <si>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</si>
  <si>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</si>
  <si>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</si>
  <si>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</si>
  <si>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</si>
  <si>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</si>
  <si>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</si>
  <si>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</si>
  <si>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</si>
  <si>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</si>
  <si>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</si>
  <si>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</si>
  <si>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</si>
  <si>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</si>
  <si>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</si>
  <si>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</si>
  <si>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</si>
  <si>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</si>
  <si>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</si>
  <si>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</si>
  <si>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</si>
  <si>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</si>
  <si>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</si>
  <si>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</si>
  <si>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</si>
  <si>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</si>
  <si>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</si>
  <si>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</si>
  <si>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</si>
  <si>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</si>
  <si>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</si>
  <si>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</si>
  <si>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</si>
  <si>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</si>
  <si>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</si>
  <si>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</si>
  <si>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</si>
  <si>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</si>
  <si>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</si>
  <si>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</si>
  <si>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</si>
  <si>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</si>
  <si>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</si>
  <si>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</si>
  <si>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</si>
  <si>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</si>
  <si>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</si>
  <si>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</si>
  <si>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</si>
  <si>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</si>
  <si>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</si>
  <si>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</si>
  <si>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</si>
  <si>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</si>
  <si>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</si>
  <si>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</si>
  <si>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</si>
  <si>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</si>
  <si>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</si>
  <si>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</si>
  <si>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</si>
  <si>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</si>
  <si>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</si>
  <si>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</si>
  <si>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</si>
  <si>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</si>
  <si>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</si>
  <si>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</si>
  <si>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</si>
  <si>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</si>
  <si>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</si>
  <si>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</si>
  <si>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</si>
  <si>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</si>
  <si>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</si>
  <si>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</si>
  <si>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</si>
  <si>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</si>
  <si>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</si>
  <si>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</si>
  <si>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</si>
  <si>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</si>
  <si>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</si>
  <si>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</si>
  <si>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</si>
  <si>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</si>
  <si>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</si>
  <si>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</si>
  <si>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</si>
  <si>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</si>
  <si>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</si>
  <si>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</si>
  <si>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</si>
  <si>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</si>
  <si>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</si>
  <si>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</si>
  <si>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</si>
  <si>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</si>
  <si>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</si>
  <si>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</si>
  <si>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</si>
  <si>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</si>
  <si>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</si>
  <si>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</si>
  <si>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</si>
  <si>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</si>
  <si>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</si>
  <si>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</si>
  <si>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</si>
  <si>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</si>
  <si>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</si>
  <si>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</si>
  <si>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</si>
  <si>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</si>
  <si>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</si>
  <si>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</si>
  <si>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</si>
  <si>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</si>
  <si>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</si>
  <si>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</si>
  <si>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</si>
  <si>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</si>
  <si>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</si>
  <si>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</si>
  <si>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</si>
  <si>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</si>
  <si>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</si>
  <si>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</si>
  <si>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</si>
  <si>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</si>
  <si>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</si>
  <si>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</si>
  <si>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</si>
  <si>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</si>
  <si>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</si>
  <si>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</si>
  <si>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</si>
  <si>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</si>
  <si>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</si>
  <si>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</si>
  <si>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</si>
  <si>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</si>
  <si>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</si>
  <si>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</si>
  <si>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</si>
  <si>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</si>
  <si>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</si>
  <si>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</si>
  <si>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</si>
  <si>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</si>
  <si>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</si>
  <si>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</si>
  <si>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</si>
  <si>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</si>
  <si>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</si>
  <si>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</si>
  <si>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</si>
  <si>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</si>
  <si>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</si>
  <si>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</si>
  <si>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</si>
  <si>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</si>
  <si>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</si>
  <si>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</si>
  <si>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</si>
  <si>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</si>
  <si>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</si>
  <si>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</si>
  <si>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</si>
  <si>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</si>
  <si>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</si>
  <si>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</si>
  <si>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</si>
  <si>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</si>
  <si>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</si>
  <si>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</si>
  <si>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</si>
  <si>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</si>
  <si>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</si>
  <si>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</si>
  <si>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</si>
  <si>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</si>
  <si>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</si>
  <si>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</si>
  <si>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</si>
  <si>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</si>
  <si>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</si>
  <si>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</si>
  <si>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</si>
  <si>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</si>
  <si>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</si>
  <si>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</si>
  <si>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</si>
  <si>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</si>
  <si>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</si>
  <si>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</si>
  <si>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</si>
  <si>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</si>
  <si>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</si>
  <si>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</si>
  <si>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</si>
  <si>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</si>
  <si>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</si>
  <si>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</si>
  <si>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</si>
  <si>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</si>
  <si>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</si>
  <si>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</si>
  <si>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</si>
  <si>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</si>
  <si>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</si>
  <si>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</si>
  <si>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</si>
  <si>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</si>
  <si>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</si>
  <si>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</si>
  <si>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</si>
  <si>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</si>
  <si>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</si>
  <si>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</si>
  <si>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</si>
  <si>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</si>
  <si>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</si>
  <si>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</si>
  <si>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</si>
  <si>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</si>
  <si>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</si>
  <si>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</si>
  <si>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</si>
  <si>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</si>
  <si>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</si>
  <si>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</si>
  <si>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</si>
  <si>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</si>
  <si>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</si>
  <si>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</si>
  <si>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</si>
  <si>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</si>
  <si>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</si>
  <si>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</si>
  <si>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</si>
  <si>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</si>
  <si>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</si>
  <si>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</si>
  <si>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</si>
  <si>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</si>
  <si>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</si>
  <si>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</si>
  <si>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</si>
  <si>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</si>
  <si>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</si>
  <si>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</si>
  <si>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</si>
  <si>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</si>
  <si>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</si>
  <si>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</si>
  <si>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</si>
  <si>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</si>
  <si>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</si>
  <si>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</si>
  <si>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</si>
  <si>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</si>
  <si>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</si>
  <si>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</si>
  <si>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</si>
  <si>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</si>
  <si>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</si>
  <si>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</si>
  <si>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</si>
  <si>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</si>
  <si>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</si>
  <si>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</si>
  <si>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</si>
  <si>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</si>
  <si>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</si>
  <si>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</si>
  <si>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</si>
  <si>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</si>
  <si>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</si>
  <si>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</si>
  <si>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</si>
  <si>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</si>
  <si>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</si>
  <si>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</si>
  <si>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</si>
  <si>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</si>
  <si>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</si>
  <si>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</si>
  <si>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</si>
  <si>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</si>
  <si>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</si>
  <si>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</si>
  <si>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</si>
  <si>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</si>
  <si>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</si>
  <si>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</si>
  <si>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</si>
  <si>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</si>
  <si>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</si>
  <si>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</si>
  <si>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</si>
  <si>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</si>
  <si>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</si>
  <si>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</si>
  <si>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</si>
  <si>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</si>
  <si>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</si>
  <si>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</si>
  <si>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</si>
  <si>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</si>
  <si>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</si>
  <si>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</si>
  <si>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</si>
  <si>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</si>
  <si>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</si>
  <si>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</si>
  <si>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</si>
  <si>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</si>
  <si>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</si>
  <si>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</si>
  <si>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</si>
  <si>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</si>
  <si>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</si>
  <si>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</si>
  <si>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</si>
  <si>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</si>
  <si>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</si>
  <si>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</si>
  <si>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</si>
  <si>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</si>
  <si>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</si>
  <si>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</si>
  <si>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</si>
  <si>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</si>
  <si>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</si>
  <si>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</si>
  <si>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</si>
  <si>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</si>
  <si>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</si>
  <si>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</si>
  <si>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</si>
  <si>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</si>
  <si>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</si>
  <si>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</si>
  <si>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</si>
  <si>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</si>
  <si>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</si>
  <si>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</si>
  <si>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</si>
  <si>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</si>
  <si>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</si>
  <si>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</si>
  <si>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</si>
  <si>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</si>
  <si>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</si>
  <si>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</si>
  <si>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</si>
  <si>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</si>
  <si>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</si>
  <si>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</si>
  <si>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</si>
  <si>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</si>
  <si>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</si>
  <si>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</si>
  <si>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</si>
  <si>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</si>
  <si>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</si>
  <si>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</si>
  <si>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</si>
  <si>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</si>
  <si>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</si>
  <si>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</si>
  <si>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</si>
  <si>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</si>
  <si>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</si>
  <si>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</si>
  <si>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</si>
  <si>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</si>
  <si>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</si>
  <si>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</si>
  <si>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</si>
  <si>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</si>
  <si>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</si>
  <si>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</si>
  <si>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</si>
  <si>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</si>
  <si>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</si>
  <si>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</si>
  <si>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</si>
  <si>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</si>
  <si>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</si>
  <si>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</si>
  <si>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</si>
  <si>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</si>
  <si>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</si>
  <si>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</si>
  <si>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</si>
  <si>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</si>
  <si>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</si>
  <si>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</si>
  <si>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</si>
  <si>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</si>
  <si>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</si>
  <si>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</si>
  <si>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</si>
  <si>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</si>
  <si>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</si>
  <si>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</si>
  <si>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</si>
  <si>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</si>
  <si>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</si>
  <si>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</si>
  <si>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</si>
  <si>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</si>
  <si>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</si>
  <si>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</si>
  <si>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</si>
  <si>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</si>
  <si>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</si>
  <si>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</si>
  <si>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</si>
  <si>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</si>
  <si>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</si>
  <si>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</si>
  <si>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</si>
  <si>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</si>
  <si>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</si>
  <si>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</si>
  <si>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</si>
  <si>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</si>
  <si>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</si>
  <si>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</si>
  <si>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</si>
  <si>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</si>
  <si>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</si>
  <si>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</si>
  <si>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</si>
  <si>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</si>
  <si>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</si>
  <si>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</si>
  <si>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</si>
  <si>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</si>
  <si>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</si>
  <si>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</si>
  <si>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</si>
  <si>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</si>
  <si>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</si>
  <si>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</si>
  <si>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</si>
  <si>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</si>
  <si>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</si>
  <si>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</si>
  <si>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</si>
  <si>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</si>
  <si>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</si>
  <si>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</si>
  <si>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</si>
  <si>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</si>
  <si>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</si>
  <si>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</si>
  <si>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</si>
  <si>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</si>
  <si>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</si>
  <si>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</si>
  <si>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</si>
  <si>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</si>
  <si>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</si>
  <si>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</si>
  <si>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</si>
  <si>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</si>
  <si>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</si>
  <si>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</si>
  <si>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</si>
  <si>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</si>
  <si>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</si>
  <si>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</si>
  <si>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</si>
  <si>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</si>
  <si>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</si>
  <si>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</si>
  <si>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</si>
  <si>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</si>
  <si>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</si>
  <si>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</si>
  <si>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</si>
  <si>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</si>
  <si>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</si>
  <si>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</si>
  <si>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</si>
  <si>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</si>
  <si>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</si>
  <si>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</si>
  <si>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</si>
  <si>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</si>
  <si>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</si>
  <si>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</si>
  <si>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</si>
  <si>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</si>
  <si>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</si>
  <si>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</si>
  <si>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</si>
  <si>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</si>
  <si>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</si>
  <si>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</si>
  <si>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</si>
  <si>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</si>
  <si>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</si>
  <si>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</si>
  <si>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</si>
  <si>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</si>
  <si>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</si>
  <si>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</si>
  <si>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</si>
  <si>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</si>
  <si>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</si>
  <si>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</si>
  <si>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</si>
  <si>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</si>
  <si>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</si>
  <si>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</si>
  <si>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</si>
  <si>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</si>
  <si>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</si>
  <si>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</si>
  <si>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</si>
  <si>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</si>
  <si>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</si>
  <si>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</si>
  <si>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</si>
  <si>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</si>
  <si>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</si>
  <si>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</si>
  <si>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</si>
  <si>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</si>
  <si>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</si>
  <si>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</si>
  <si>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</si>
  <si>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</si>
  <si>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</si>
  <si>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</si>
  <si>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</si>
  <si>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</si>
  <si>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</si>
  <si>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</si>
  <si>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</si>
  <si>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</si>
  <si>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</si>
  <si>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</si>
  <si>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</si>
  <si>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</si>
  <si>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</si>
  <si>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</si>
  <si>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</si>
  <si>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</si>
  <si>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</si>
  <si>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</si>
  <si>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</si>
  <si>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</si>
  <si>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</si>
  <si>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</si>
  <si>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</si>
  <si>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</si>
  <si>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</si>
  <si>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</si>
  <si>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</si>
  <si>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</si>
  <si>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</si>
  <si>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</si>
  <si>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</si>
  <si>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</si>
  <si>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</si>
  <si>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</si>
  <si>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</si>
  <si>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</si>
  <si>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</si>
  <si>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</si>
  <si>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</si>
  <si>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</si>
  <si>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</si>
  <si>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</si>
  <si>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</si>
  <si>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</si>
  <si>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</si>
  <si>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</si>
  <si>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</si>
  <si>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</si>
  <si>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</si>
  <si>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</si>
  <si>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</si>
  <si>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</si>
  <si>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</si>
  <si>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</si>
  <si>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</si>
  <si>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</si>
  <si>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</si>
  <si>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</si>
  <si>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</si>
  <si>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</si>
  <si>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</si>
  <si>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</si>
  <si>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</si>
  <si>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</si>
  <si>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</si>
  <si>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</si>
  <si>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</si>
  <si>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</si>
  <si>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</si>
  <si>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</si>
  <si>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</si>
  <si>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</si>
  <si>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</si>
  <si>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</si>
  <si>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</si>
  <si>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</si>
  <si>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</si>
  <si>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</si>
  <si>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</si>
  <si>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</si>
  <si>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</si>
  <si>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</si>
  <si>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</si>
  <si>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</si>
  <si>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</si>
  <si>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</si>
  <si>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</si>
  <si>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</si>
  <si>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</si>
  <si>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</si>
  <si>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</si>
  <si>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</si>
  <si>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</si>
  <si>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</si>
  <si>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</si>
  <si>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</si>
  <si>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</si>
  <si>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</si>
  <si>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</si>
  <si>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</si>
  <si>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</si>
  <si>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</si>
  <si>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</si>
  <si>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</si>
  <si>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</si>
  <si>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</si>
  <si>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</si>
  <si>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</si>
  <si>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</si>
  <si>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</si>
  <si>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</si>
  <si>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</si>
  <si>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</si>
  <si>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</si>
  <si>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</si>
  <si>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</si>
  <si>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</si>
  <si>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</si>
  <si>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</si>
  <si>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</si>
  <si>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</si>
  <si>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</si>
  <si>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</si>
  <si>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</si>
  <si>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</si>
  <si>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</si>
  <si>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</si>
  <si>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</si>
  <si>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</si>
  <si>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</si>
  <si>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</si>
  <si>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</si>
  <si>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</si>
  <si>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</si>
  <si>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</si>
  <si>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</si>
  <si>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</si>
  <si>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</si>
  <si>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</si>
  <si>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</si>
  <si>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</si>
  <si>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</si>
  <si>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</si>
  <si>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</si>
  <si>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</si>
  <si>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</si>
  <si>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</si>
  <si>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</si>
  <si>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</si>
  <si>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</si>
  <si>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</si>
  <si>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</si>
  <si>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</si>
  <si>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</si>
  <si>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</si>
  <si>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</si>
  <si>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</si>
  <si>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</si>
  <si>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</si>
  <si>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</si>
  <si>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</si>
  <si>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</si>
  <si>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</si>
  <si>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</si>
  <si>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</si>
  <si>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</si>
  <si>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</si>
  <si>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</si>
  <si>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</si>
  <si>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</si>
  <si>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</si>
  <si>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</si>
  <si>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</si>
  <si>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</si>
  <si>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</si>
  <si>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</si>
  <si>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</si>
  <si>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</si>
  <si>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</si>
  <si>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</si>
  <si>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</si>
  <si>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</si>
  <si>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</si>
  <si>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</si>
  <si>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</si>
  <si>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</si>
  <si>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</si>
  <si>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</si>
  <si>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</si>
  <si>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</si>
  <si>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</si>
  <si>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</si>
  <si>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</si>
  <si>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</si>
  <si>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</si>
  <si>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</si>
  <si>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</si>
  <si>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</si>
  <si>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</si>
  <si>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</si>
  <si>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</si>
  <si>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</si>
  <si>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</si>
  <si>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</si>
  <si>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</si>
  <si>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</si>
  <si>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</si>
  <si>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</si>
  <si>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</si>
  <si>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</si>
  <si>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</si>
  <si>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</si>
  <si>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</si>
  <si>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</si>
  <si>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</si>
  <si>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</si>
  <si>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</si>
  <si>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</si>
  <si>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</si>
  <si>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</si>
  <si>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</si>
  <si>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</si>
  <si>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</si>
  <si>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</si>
  <si>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</si>
  <si>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</si>
  <si>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</si>
  <si>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</si>
  <si>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</si>
  <si>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</si>
  <si>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</si>
  <si>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</si>
  <si>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</si>
  <si>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</si>
  <si>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</si>
  <si>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</si>
  <si>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</si>
  <si>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</si>
  <si>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</si>
  <si>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</si>
  <si>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</si>
  <si>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</si>
  <si>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</si>
  <si>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</si>
  <si>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</si>
  <si>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</si>
  <si>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</si>
  <si>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</si>
  <si>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</si>
  <si>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</si>
  <si>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</si>
  <si>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</si>
  <si>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</si>
  <si>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</si>
  <si>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</si>
  <si>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</si>
  <si>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</si>
  <si>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</si>
  <si>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</si>
  <si>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</si>
  <si>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</si>
  <si>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</si>
  <si>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</si>
  <si>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</si>
  <si>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</si>
  <si>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</si>
  <si>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</si>
  <si>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</si>
  <si>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</si>
  <si>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</si>
  <si>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</si>
  <si>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</si>
  <si>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</si>
  <si>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</si>
  <si>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</si>
  <si>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</si>
  <si>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</si>
  <si>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</si>
  <si>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</si>
  <si>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</si>
  <si>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</si>
  <si>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</si>
  <si>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</si>
  <si>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</si>
  <si>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</si>
  <si>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</si>
  <si>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</si>
  <si>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</si>
  <si>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</si>
  <si>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</si>
  <si>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</si>
  <si>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</si>
  <si>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</si>
  <si>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</si>
  <si>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</si>
  <si>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</si>
  <si>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</si>
  <si>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</si>
  <si>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</si>
  <si>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</si>
  <si>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</si>
  <si>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</si>
  <si>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</si>
  <si>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</si>
  <si>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</si>
  <si>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</si>
  <si>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</si>
  <si>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</si>
  <si>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</si>
  <si>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</si>
  <si>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</si>
  <si>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</si>
  <si>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</si>
  <si>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</si>
  <si>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</si>
  <si>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</si>
  <si>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</si>
  <si>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</si>
  <si>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</si>
  <si>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</si>
  <si>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</si>
  <si>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</si>
  <si>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</si>
  <si>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</si>
  <si>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</si>
  <si>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</si>
  <si>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</si>
  <si>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</si>
  <si>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</si>
  <si>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</si>
  <si>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</si>
  <si>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</si>
  <si>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</si>
  <si>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</si>
  <si>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</si>
  <si>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</si>
  <si>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</si>
  <si>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</si>
  <si>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</si>
  <si>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</si>
  <si>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</si>
  <si>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</si>
  <si>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</si>
  <si>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</si>
  <si>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</si>
  <si>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</si>
  <si>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</si>
  <si>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</si>
  <si>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</si>
  <si>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</si>
  <si>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</si>
  <si>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</si>
  <si>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</si>
  <si>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</si>
  <si>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</si>
  <si>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</si>
  <si>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</si>
  <si>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</si>
  <si>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</si>
  <si>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</si>
  <si>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</si>
  <si>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</si>
  <si>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</si>
  <si>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</si>
  <si>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</si>
  <si>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</si>
  <si>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</si>
  <si>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</si>
  <si>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</si>
  <si>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</si>
  <si>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</si>
  <si>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</si>
  <si>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</si>
  <si>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</si>
  <si>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</si>
  <si>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</si>
  <si>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</si>
  <si>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</si>
  <si>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</si>
  <si>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</si>
  <si>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</si>
  <si>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</si>
  <si>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</si>
  <si>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</si>
  <si>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</si>
  <si>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</si>
  <si>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</si>
  <si>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</si>
  <si>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</si>
  <si>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</si>
  <si>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</si>
  <si>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</si>
  <si>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</si>
  <si>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</si>
  <si>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</si>
  <si>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</si>
  <si>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</si>
  <si>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</si>
  <si>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</si>
  <si>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</si>
  <si>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</si>
  <si>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</si>
  <si>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</si>
  <si>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</si>
  <si>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</si>
  <si>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</si>
  <si>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</si>
  <si>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</si>
  <si>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</si>
  <si>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</si>
  <si>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</si>
  <si>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</si>
  <si>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</si>
  <si>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</si>
  <si>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</si>
  <si>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</si>
  <si>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</si>
  <si>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</si>
  <si>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</si>
  <si>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</si>
  <si>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</si>
  <si>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</si>
  <si>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</si>
  <si>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</si>
  <si>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</si>
  <si>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</si>
  <si>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</si>
  <si>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</si>
  <si>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</si>
  <si>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</si>
  <si>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</si>
  <si>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</si>
  <si>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</si>
  <si>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</si>
  <si>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</si>
  <si>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</si>
  <si>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</si>
  <si>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</si>
  <si>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</si>
  <si>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</si>
  <si>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</si>
  <si>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</si>
  <si>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</si>
  <si>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</si>
  <si>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</si>
  <si>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</si>
  <si>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</si>
  <si>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</si>
  <si>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</si>
  <si>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</si>
  <si>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</si>
  <si>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</si>
  <si>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</si>
  <si>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</si>
  <si>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</si>
  <si>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</si>
  <si>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</si>
  <si>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</si>
  <si>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</si>
  <si>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</si>
  <si>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</si>
  <si>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</si>
  <si>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</si>
  <si>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</si>
  <si>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</si>
  <si>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</si>
  <si>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</si>
  <si>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</si>
  <si>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</si>
  <si>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</si>
  <si>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</si>
  <si>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</si>
  <si>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</si>
  <si>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</si>
  <si>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</si>
  <si>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</si>
  <si>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</si>
  <si>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</si>
  <si>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</si>
  <si>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</si>
  <si>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</si>
  <si>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</si>
  <si>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</si>
  <si>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</si>
  <si>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</si>
  <si>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</si>
  <si>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</si>
  <si>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</si>
  <si>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</si>
  <si>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</si>
  <si>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</si>
  <si>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</si>
  <si>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</si>
  <si>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</si>
  <si>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</si>
  <si>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</si>
  <si>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</si>
  <si>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</si>
  <si>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</si>
  <si>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</si>
  <si>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</si>
  <si>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</si>
  <si>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</si>
  <si>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</si>
  <si>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</si>
  <si>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</si>
  <si>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</si>
  <si>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</si>
  <si>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</si>
  <si>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</si>
  <si>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</si>
  <si>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</si>
  <si>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</si>
  <si>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</si>
  <si>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</si>
  <si>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</si>
  <si>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</si>
  <si>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</si>
  <si>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</si>
  <si>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</si>
  <si>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</si>
  <si>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</si>
  <si>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</si>
  <si>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</si>
  <si>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</si>
  <si>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</si>
  <si>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</si>
  <si>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</si>
  <si>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</si>
  <si>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</si>
  <si>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</si>
  <si>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</si>
  <si>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</si>
  <si>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</si>
  <si>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</si>
  <si>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</si>
  <si>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</si>
  <si>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</si>
  <si>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</si>
  <si>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</si>
  <si>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</si>
  <si>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</si>
  <si>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</si>
  <si>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</si>
  <si>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</si>
  <si>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</si>
  <si>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</si>
  <si>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</si>
  <si>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</si>
  <si>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</si>
  <si>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</si>
  <si>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</si>
  <si>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</si>
  <si>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</si>
  <si>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</si>
  <si>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</si>
  <si>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</si>
  <si>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</si>
  <si>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</si>
  <si>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</si>
  <si>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</si>
  <si>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</si>
  <si>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</si>
  <si>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</si>
  <si>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</si>
  <si>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</si>
  <si>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</si>
  <si>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</si>
  <si>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</si>
  <si>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</si>
  <si>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</si>
  <si>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</si>
  <si>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</si>
  <si>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</si>
  <si>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</si>
  <si>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</si>
  <si>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</si>
  <si>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</si>
  <si>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</si>
  <si>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</si>
  <si>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</si>
  <si>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</si>
  <si>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</si>
  <si>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</si>
  <si>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</si>
  <si>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</si>
  <si>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</si>
  <si>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</si>
  <si>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</si>
  <si>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</si>
  <si>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</si>
  <si>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</si>
  <si>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</si>
  <si>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</si>
  <si>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</si>
  <si>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</si>
  <si>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</si>
  <si>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</si>
  <si>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</si>
  <si>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</si>
  <si>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</si>
  <si>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</si>
  <si>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</si>
  <si>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</si>
  <si>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</si>
  <si>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</si>
  <si>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</si>
  <si>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</si>
  <si>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</si>
  <si>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</si>
  <si>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</si>
  <si>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</si>
  <si>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</si>
  <si>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</si>
  <si>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</si>
  <si>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</si>
  <si>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</si>
  <si>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</si>
  <si>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</si>
  <si>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</si>
  <si>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</si>
  <si>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</si>
  <si>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</si>
  <si>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</si>
  <si>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</si>
  <si>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</si>
  <si>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</si>
  <si>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</si>
  <si>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</si>
  <si>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</si>
  <si>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</si>
  <si>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</si>
  <si>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</si>
  <si>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</si>
  <si>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</si>
  <si>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</si>
  <si>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</si>
  <si>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</si>
  <si>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</si>
  <si>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</si>
  <si>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</si>
  <si>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</si>
  <si>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</si>
  <si>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</si>
  <si>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</si>
  <si>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</si>
  <si>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</si>
  <si>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</si>
  <si>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</si>
  <si>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</si>
  <si>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</si>
  <si>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</si>
  <si>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</si>
  <si>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</si>
  <si>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</si>
  <si>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</si>
  <si>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</si>
  <si>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</si>
  <si>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</si>
  <si>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</si>
  <si>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</si>
  <si>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</si>
  <si>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</si>
  <si>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</si>
  <si>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</si>
  <si>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</si>
  <si>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</si>
  <si>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</si>
  <si>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</si>
  <si>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</si>
  <si>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</si>
  <si>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</si>
  <si>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</si>
  <si>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</si>
  <si>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</si>
  <si>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</si>
  <si>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</si>
  <si>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</si>
  <si>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</si>
  <si>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</si>
  <si>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</si>
  <si>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</si>
  <si>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</si>
  <si>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</si>
  <si>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</si>
  <si>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</si>
  <si>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</si>
  <si>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</si>
  <si>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</si>
  <si>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</si>
  <si>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</si>
  <si>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</si>
  <si>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</si>
  <si>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</si>
  <si>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</si>
  <si>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</si>
  <si>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</si>
  <si>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</si>
  <si>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</si>
  <si>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</si>
  <si>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</si>
  <si>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</si>
  <si>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</si>
  <si>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</si>
  <si>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</si>
  <si>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</si>
  <si>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</si>
  <si>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</si>
  <si>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</si>
  <si>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</si>
  <si>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</si>
  <si>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</si>
  <si>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</si>
  <si>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</si>
  <si>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</si>
  <si>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</si>
  <si>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</si>
  <si>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</si>
  <si>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</si>
  <si>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</si>
  <si>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</si>
  <si>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</si>
  <si>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</si>
  <si>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</si>
  <si>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</si>
  <si>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</si>
  <si>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</si>
  <si>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</si>
  <si>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</si>
  <si>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</si>
  <si>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</si>
  <si>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</si>
  <si>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</si>
  <si>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</si>
  <si>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</si>
  <si>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</si>
  <si>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</si>
  <si>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</si>
  <si>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</si>
  <si>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</si>
  <si>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</si>
  <si>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</si>
  <si>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</si>
  <si>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</si>
  <si>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</si>
  <si>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</si>
  <si>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</si>
  <si>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</si>
  <si>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</si>
  <si>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</si>
  <si>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</si>
  <si>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</si>
  <si>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</si>
  <si>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</si>
  <si>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</si>
  <si>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</si>
  <si>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</si>
  <si>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</si>
  <si>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</si>
  <si>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</si>
  <si>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</si>
  <si>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</si>
  <si>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</si>
  <si>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</si>
  <si>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</si>
  <si>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</si>
  <si>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</si>
  <si>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</si>
  <si>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</si>
  <si>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</si>
  <si>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</si>
  <si>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</si>
  <si>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</si>
  <si>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</si>
  <si>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</si>
  <si>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</si>
  <si>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</si>
  <si>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</si>
  <si>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</si>
  <si>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</si>
  <si>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</si>
  <si>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</si>
  <si>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</si>
  <si>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</si>
  <si>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</si>
  <si>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</si>
  <si>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</si>
  <si>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</si>
  <si>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</si>
  <si>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</si>
  <si>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</si>
  <si>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</si>
  <si>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</si>
  <si>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</si>
  <si>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</si>
  <si>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</si>
  <si>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</si>
  <si>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</si>
  <si>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</si>
  <si>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</si>
  <si>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</si>
  <si>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</si>
  <si>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</si>
  <si>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</si>
  <si>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</si>
  <si>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</si>
  <si>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</si>
  <si>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</si>
  <si>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</si>
  <si>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</si>
  <si>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</si>
  <si>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</si>
  <si>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</si>
  <si>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</si>
  <si>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</si>
  <si>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</si>
  <si>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</si>
  <si>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</si>
  <si>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</si>
  <si>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</si>
  <si>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</si>
  <si>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</si>
  <si>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</si>
  <si>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</si>
  <si>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</si>
  <si>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</si>
  <si>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</si>
  <si>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</si>
  <si>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</si>
  <si>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</si>
  <si>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</si>
  <si>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</si>
  <si>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</si>
  <si>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</si>
  <si>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</si>
  <si>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</si>
  <si>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</si>
  <si>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</si>
  <si>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</si>
  <si>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</si>
  <si>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</si>
  <si>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</si>
  <si>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</si>
  <si>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</si>
  <si>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</si>
  <si>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</si>
  <si>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</si>
  <si>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</si>
  <si>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</si>
  <si>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</si>
  <si>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</si>
  <si>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</si>
  <si>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</si>
  <si>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</si>
  <si>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</si>
  <si>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</si>
  <si>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</si>
  <si>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</si>
  <si>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</si>
  <si>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</si>
  <si>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</si>
  <si>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</si>
  <si>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</si>
  <si>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</si>
  <si>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</si>
  <si>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</si>
  <si>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</si>
  <si>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</si>
  <si>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</si>
  <si>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</si>
  <si>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</si>
  <si>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</si>
  <si>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</si>
  <si>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</si>
  <si>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</si>
  <si>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</si>
  <si>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</si>
  <si>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</si>
  <si>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</si>
  <si>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</si>
  <si>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</si>
  <si>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</si>
  <si>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</si>
  <si>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</si>
  <si>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</si>
  <si>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</si>
  <si>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</si>
  <si>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</si>
  <si>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</si>
  <si>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</si>
  <si>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</si>
  <si>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</si>
  <si>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</si>
  <si>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</si>
  <si>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</si>
  <si>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</si>
  <si>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</si>
  <si>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</si>
  <si>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</si>
  <si>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</si>
  <si>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</si>
  <si>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</si>
  <si>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</si>
  <si>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</si>
  <si>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</si>
  <si>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</si>
  <si>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</si>
  <si>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</si>
  <si>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</si>
  <si>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</si>
  <si>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</si>
  <si>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</si>
  <si>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</si>
  <si>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</si>
  <si>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</si>
  <si>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</si>
  <si>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</si>
  <si>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</si>
  <si>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</si>
  <si>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</si>
  <si>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</si>
  <si>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</si>
  <si>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</si>
  <si>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</si>
  <si>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</si>
  <si>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</si>
  <si>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</si>
  <si>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</si>
  <si>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</si>
  <si>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</si>
  <si>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</si>
  <si>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</si>
  <si>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</si>
  <si>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</si>
  <si>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</si>
  <si>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</si>
  <si>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</si>
  <si>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</si>
  <si>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</si>
  <si>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</si>
  <si>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</si>
  <si>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</si>
  <si>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</si>
  <si>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</si>
  <si>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</si>
  <si>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</si>
  <si>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</si>
  <si>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</si>
  <si>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</si>
  <si>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</si>
  <si>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</si>
  <si>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</si>
  <si>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</si>
  <si>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</si>
  <si>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</si>
  <si>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</si>
  <si>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</si>
  <si>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</si>
  <si>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</si>
  <si>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</si>
  <si>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</si>
  <si>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</si>
  <si>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</si>
  <si>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</si>
  <si>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</si>
  <si>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</si>
  <si>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</si>
  <si>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</si>
  <si>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</si>
  <si>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</si>
  <si>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</si>
  <si>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</si>
  <si>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</si>
  <si>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</si>
  <si>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</si>
  <si>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</si>
  <si>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</si>
  <si>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</si>
  <si>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</si>
  <si>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</si>
  <si>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</si>
  <si>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</si>
  <si>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</si>
  <si>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</si>
  <si>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</si>
  <si>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</si>
  <si>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</si>
  <si>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</si>
  <si>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</si>
  <si>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</si>
  <si>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</si>
  <si>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</si>
  <si>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</si>
  <si>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</si>
  <si>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</si>
  <si>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</si>
  <si>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</si>
  <si>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</si>
  <si>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</si>
  <si>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</si>
  <si>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</si>
  <si>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</si>
  <si>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</si>
  <si>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</si>
  <si>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</si>
  <si>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</si>
  <si>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</si>
  <si>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</si>
  <si>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</si>
  <si>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</si>
  <si>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</si>
  <si>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</si>
  <si>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</si>
  <si>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</si>
  <si>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</si>
  <si>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</si>
  <si>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</si>
  <si>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</si>
  <si>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</si>
  <si>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</si>
  <si>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</si>
  <si>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</si>
  <si>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</si>
  <si>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</si>
  <si>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</si>
  <si>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</si>
  <si>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</si>
  <si>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</si>
  <si>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</si>
  <si>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</si>
  <si>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</si>
  <si>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</si>
  <si>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</si>
  <si>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</si>
  <si>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</si>
  <si>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</si>
  <si>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</si>
  <si>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</si>
  <si>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</si>
  <si>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</si>
  <si>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</si>
  <si>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</si>
  <si>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</si>
  <si>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</si>
  <si>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</si>
  <si>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</si>
  <si>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</si>
  <si>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</si>
  <si>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</si>
  <si>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</si>
  <si>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</si>
  <si>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</si>
  <si>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</si>
  <si>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</si>
  <si>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</si>
  <si>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</si>
  <si>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</si>
  <si>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</si>
  <si>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</si>
  <si>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</si>
  <si>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</si>
  <si>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</si>
  <si>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</si>
  <si>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</si>
  <si>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</si>
  <si>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</si>
  <si>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</si>
  <si>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</si>
  <si>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</si>
  <si>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</si>
  <si>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</si>
  <si>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</si>
  <si>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</si>
  <si>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</si>
  <si>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</si>
  <si>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</si>
  <si>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</si>
  <si>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</si>
  <si>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</si>
  <si>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</si>
  <si>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</si>
  <si>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</si>
  <si>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</si>
  <si>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</si>
  <si>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</si>
  <si>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</si>
  <si>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</si>
  <si>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</si>
  <si>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</si>
  <si>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</si>
  <si>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</si>
  <si>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</si>
  <si>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</si>
  <si>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</si>
  <si>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</si>
  <si>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</si>
  <si>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</si>
  <si>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</si>
  <si>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</si>
  <si>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</si>
  <si>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</si>
  <si>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</si>
  <si>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</si>
  <si>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</si>
  <si>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</si>
  <si>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</si>
  <si>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</si>
  <si>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</si>
  <si>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</si>
  <si>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</si>
  <si>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</si>
  <si>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</si>
  <si>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</si>
  <si>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</si>
  <si>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</si>
  <si>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</si>
  <si>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</si>
  <si>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</si>
  <si>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</si>
  <si>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</si>
  <si>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</si>
  <si>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</si>
  <si>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</si>
  <si>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</si>
  <si>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</si>
  <si>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</si>
  <si>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</si>
  <si>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</si>
  <si>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</si>
  <si>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</si>
  <si>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</si>
  <si>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</si>
  <si>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</si>
  <si>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</si>
  <si>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</si>
  <si>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</si>
  <si>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</si>
  <si>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</si>
  <si>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</si>
  <si>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</si>
  <si>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</si>
  <si>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</si>
  <si>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</si>
  <si>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</si>
  <si>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</si>
  <si>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</si>
  <si>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</si>
  <si>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</si>
  <si>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</si>
  <si>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</si>
  <si>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</si>
  <si>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</si>
  <si>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</si>
  <si>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</si>
  <si>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</si>
  <si>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</si>
  <si>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</si>
  <si>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</si>
  <si>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</si>
  <si>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</si>
  <si>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</si>
  <si>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</si>
  <si>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</si>
  <si>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</si>
  <si>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</si>
  <si>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</si>
  <si>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</si>
  <si>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</si>
  <si>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</si>
  <si>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</si>
  <si>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</si>
  <si>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</si>
  <si>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</si>
  <si>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</si>
  <si>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</si>
  <si>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</si>
  <si>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</si>
  <si>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</si>
  <si>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</si>
  <si>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</si>
  <si>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</si>
  <si>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</si>
  <si>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</si>
  <si>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</si>
  <si>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</si>
  <si>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</si>
  <si>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</si>
  <si>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</si>
  <si>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</si>
  <si>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</si>
  <si>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</si>
  <si>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</si>
  <si>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</si>
  <si>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</si>
  <si>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</si>
  <si>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</si>
  <si>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</si>
  <si>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</si>
  <si>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</si>
  <si>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</si>
  <si>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</si>
  <si>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</si>
  <si>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</si>
  <si>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</si>
  <si>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</si>
  <si>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</si>
  <si>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</si>
  <si>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</si>
  <si>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</si>
  <si>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</si>
  <si>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</si>
  <si>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</si>
  <si>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</si>
  <si>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</si>
  <si>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</si>
  <si>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</si>
  <si>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</si>
  <si>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</si>
  <si>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</si>
  <si>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</si>
  <si>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</si>
  <si>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</si>
  <si>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</si>
  <si>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</si>
  <si>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</si>
  <si>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</si>
  <si>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</si>
  <si>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</si>
  <si>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</si>
  <si>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</si>
  <si>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</si>
  <si>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</si>
  <si>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</si>
  <si>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</si>
  <si>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</si>
  <si>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</si>
  <si>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</si>
  <si>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</si>
  <si>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</si>
  <si>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</si>
  <si>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</si>
  <si>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</si>
  <si>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</si>
  <si>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</si>
  <si>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</si>
  <si>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</si>
  <si>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</si>
  <si>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</si>
  <si>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</si>
  <si>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</si>
  <si>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</si>
  <si>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</si>
  <si>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</si>
  <si>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</si>
  <si>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</si>
  <si>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</si>
  <si>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</si>
  <si>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</si>
  <si>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</si>
  <si>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</si>
  <si>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</si>
  <si>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</si>
  <si>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</si>
  <si>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</si>
  <si>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</si>
  <si>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</si>
  <si>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</si>
  <si>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</si>
  <si>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</si>
  <si>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</si>
  <si>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</si>
  <si>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</si>
  <si>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</si>
  <si>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</si>
  <si>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</si>
  <si>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</si>
  <si>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</si>
  <si>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</si>
  <si>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</si>
  <si>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</si>
  <si>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</si>
  <si>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</si>
  <si>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</si>
  <si>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</si>
  <si>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</si>
  <si>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</si>
  <si>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</si>
  <si>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</si>
  <si>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</si>
  <si>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</si>
  <si>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</si>
  <si>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</si>
  <si>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</si>
  <si>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</si>
  <si>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</si>
  <si>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</si>
  <si>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</si>
  <si>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</si>
  <si>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</si>
  <si>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</si>
  <si>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</si>
  <si>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</si>
  <si>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</si>
  <si>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</si>
  <si>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</si>
  <si>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</si>
  <si>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</si>
  <si>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</si>
  <si>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</si>
  <si>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</si>
  <si>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</si>
  <si>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</si>
  <si>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</si>
  <si>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</si>
  <si>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</si>
  <si>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</si>
  <si>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</si>
  <si>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</si>
  <si>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</si>
  <si>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</si>
  <si>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</si>
  <si>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</si>
  <si>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</si>
  <si>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</si>
  <si>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</si>
  <si>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</si>
  <si>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</si>
  <si>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</si>
  <si>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</si>
  <si>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</si>
  <si>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</si>
  <si>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</si>
  <si>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</si>
  <si>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</si>
  <si>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</si>
  <si>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</si>
  <si>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</si>
  <si>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</si>
  <si>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</si>
  <si>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</si>
  <si>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</si>
  <si>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</si>
  <si>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</si>
  <si>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</si>
  <si>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</si>
  <si>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</si>
  <si>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</si>
  <si>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</si>
  <si>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</si>
  <si>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</si>
  <si>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</si>
  <si>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</si>
  <si>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</si>
  <si>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</si>
  <si>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</si>
  <si>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</si>
  <si>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</si>
  <si>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</si>
  <si>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</si>
  <si>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</si>
  <si>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</si>
  <si>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</si>
  <si>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</si>
  <si>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</si>
  <si>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</si>
  <si>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</si>
  <si>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</si>
  <si>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</si>
  <si>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</si>
  <si>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</si>
  <si>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</si>
  <si>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</si>
  <si>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</si>
  <si>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</si>
  <si>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</si>
  <si>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</si>
  <si>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</si>
  <si>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</si>
  <si>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</si>
  <si>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</si>
  <si>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</si>
  <si>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</si>
  <si>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</si>
  <si>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</si>
  <si>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</si>
  <si>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</si>
  <si>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</si>
  <si>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</si>
  <si>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</si>
  <si>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</si>
  <si>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</si>
  <si>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</si>
  <si>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</si>
  <si>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</si>
  <si>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</si>
  <si>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</si>
  <si>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</si>
  <si>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</si>
  <si>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</si>
  <si>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</si>
  <si>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</si>
  <si>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</si>
  <si>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</si>
  <si>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</si>
  <si>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</si>
  <si>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</si>
  <si>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</si>
  <si>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</si>
  <si>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</si>
  <si>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</si>
  <si>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</si>
  <si>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</si>
  <si>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</si>
  <si>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</si>
  <si>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</si>
  <si>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</si>
  <si>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</si>
  <si>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</si>
  <si>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</si>
  <si>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</si>
  <si>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</si>
  <si>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</si>
  <si>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</si>
  <si>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</si>
  <si>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</si>
  <si>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</si>
  <si>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</si>
  <si>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</si>
  <si>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</si>
  <si>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</si>
  <si>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</si>
  <si>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</si>
  <si>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</si>
  <si>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</si>
  <si>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</si>
  <si>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</si>
  <si>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</si>
  <si>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</si>
  <si>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</si>
  <si>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</si>
  <si>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</si>
  <si>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</si>
  <si>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</si>
  <si>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</si>
  <si>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</si>
  <si>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</si>
  <si>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</si>
  <si>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</si>
  <si>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</si>
  <si>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</si>
  <si>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</si>
  <si>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</si>
  <si>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</si>
  <si>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</si>
  <si>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</si>
  <si>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</si>
  <si>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</si>
  <si>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</si>
  <si>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</si>
  <si>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</si>
  <si>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</si>
  <si>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</si>
  <si>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</si>
  <si>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</si>
  <si>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</si>
  <si>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</si>
  <si>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</si>
  <si>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</si>
  <si>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</si>
  <si>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</si>
  <si>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</si>
  <si>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</si>
  <si>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</si>
  <si>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</si>
  <si>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</si>
  <si>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</si>
  <si>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</si>
  <si>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</si>
  <si>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</si>
  <si>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</si>
  <si>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</si>
  <si>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</si>
  <si>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</si>
  <si>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</si>
  <si>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</si>
  <si>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</si>
  <si>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</si>
  <si>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</si>
  <si>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</si>
  <si>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</si>
  <si>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</si>
  <si>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</si>
  <si>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</si>
  <si>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</si>
  <si>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</si>
  <si>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</si>
  <si>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</si>
  <si>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</si>
  <si>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</si>
  <si>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</si>
  <si>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</si>
  <si>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</si>
  <si>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</si>
  <si>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</si>
  <si>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</si>
  <si>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</si>
  <si>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</si>
  <si>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</si>
  <si>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</si>
  <si>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</si>
  <si>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</si>
  <si>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</si>
  <si>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</si>
  <si>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</si>
  <si>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</si>
  <si>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</si>
  <si>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</si>
  <si>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</si>
  <si>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</si>
  <si>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</si>
  <si>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</si>
  <si>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</si>
  <si>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</si>
  <si>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</si>
  <si>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</si>
  <si>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</si>
  <si>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</si>
  <si>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</si>
  <si>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</si>
  <si>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</si>
  <si>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</si>
  <si>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</si>
  <si>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</si>
  <si>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</si>
  <si>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</si>
  <si>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</si>
  <si>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</si>
  <si>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</si>
  <si>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</si>
  <si>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</si>
  <si>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</si>
  <si>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</si>
  <si>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</si>
  <si>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</si>
  <si>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</si>
  <si>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</si>
  <si>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</si>
  <si>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</si>
  <si>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</si>
  <si>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</si>
  <si>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</si>
  <si>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</si>
  <si>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</si>
  <si>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</si>
  <si>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</si>
  <si>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</si>
  <si>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</si>
  <si>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</si>
  <si>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</si>
  <si>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</si>
  <si>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</si>
  <si>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</si>
  <si>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</si>
  <si>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</si>
  <si>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</si>
  <si>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</si>
  <si>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</si>
  <si>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</si>
  <si>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</si>
  <si>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</si>
  <si>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</si>
  <si>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</si>
  <si>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</si>
  <si>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</si>
  <si>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</si>
  <si>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</si>
  <si>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</si>
  <si>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</si>
  <si>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</si>
  <si>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</si>
  <si>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</si>
  <si>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</si>
  <si>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</si>
  <si>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</si>
  <si>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</si>
  <si>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</si>
  <si>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</si>
  <si>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</si>
  <si>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</si>
  <si>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</si>
  <si>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</si>
  <si>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</si>
  <si>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</si>
  <si>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</si>
  <si>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</si>
  <si>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</si>
  <si>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</si>
  <si>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</si>
  <si>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</si>
  <si>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</si>
  <si>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</si>
  <si>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</si>
  <si>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</si>
  <si>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</si>
  <si>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</si>
  <si>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</si>
  <si>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</si>
  <si>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</si>
  <si>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</si>
  <si>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</si>
  <si>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</si>
  <si>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</si>
  <si>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</si>
  <si>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</si>
  <si>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</si>
  <si>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</si>
  <si>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</si>
  <si>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</si>
  <si>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</si>
  <si>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</si>
  <si>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</si>
  <si>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</si>
  <si>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</si>
  <si>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</si>
  <si>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</si>
  <si>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</si>
  <si>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</si>
  <si>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</si>
  <si>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</si>
  <si>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</si>
  <si>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</si>
  <si>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</si>
  <si>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</si>
  <si>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</si>
  <si>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</si>
  <si>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</si>
  <si>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</si>
  <si>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</si>
  <si>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</si>
  <si>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</si>
  <si>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</si>
  <si>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</si>
  <si>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</si>
  <si>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</si>
  <si>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</si>
  <si>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</si>
  <si>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</si>
  <si>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</si>
  <si>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</si>
  <si>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</si>
  <si>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</si>
  <si>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</si>
  <si>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</si>
  <si>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</si>
  <si>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</si>
  <si>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</si>
  <si>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</si>
  <si>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</si>
  <si>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</si>
  <si>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</si>
  <si>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</si>
  <si>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</si>
  <si>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</si>
  <si>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</si>
  <si>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</si>
  <si>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</si>
  <si>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</si>
  <si>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</si>
  <si>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</si>
  <si>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</si>
  <si>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</si>
  <si>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</si>
  <si>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</si>
  <si>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</si>
  <si>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</si>
  <si>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</si>
  <si>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</si>
  <si>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</si>
  <si>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</si>
  <si>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</si>
  <si>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</si>
  <si>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</si>
  <si>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</si>
  <si>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</si>
  <si>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</si>
  <si>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</si>
  <si>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</si>
  <si>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</si>
  <si>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</si>
  <si>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</si>
  <si>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</si>
  <si>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</si>
  <si>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</si>
  <si>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</si>
  <si>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</si>
  <si>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</si>
  <si>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</si>
  <si>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</si>
  <si>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</si>
  <si>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</si>
  <si>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</si>
  <si>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</si>
  <si>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</si>
  <si>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</si>
  <si>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</si>
  <si>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</si>
  <si>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</si>
  <si>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</si>
  <si>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</si>
  <si>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</si>
  <si>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</si>
  <si>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</si>
  <si>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</si>
  <si>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</si>
  <si>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</si>
  <si>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</si>
  <si>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</si>
  <si>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</si>
  <si>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</si>
  <si>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</si>
  <si>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</si>
  <si>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</si>
  <si>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</si>
  <si>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</si>
  <si>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</si>
  <si>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</si>
  <si>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</si>
  <si>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</si>
  <si>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</si>
  <si>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</si>
  <si>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</si>
  <si>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</si>
  <si>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</si>
  <si>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</si>
  <si>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</si>
  <si>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</si>
  <si>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</si>
  <si>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</si>
  <si>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</si>
  <si>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</si>
  <si>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</si>
  <si>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</si>
  <si>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</si>
  <si>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</si>
  <si>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</si>
  <si>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</si>
  <si>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</si>
  <si>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</si>
  <si>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</si>
  <si>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</si>
  <si>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</si>
  <si>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</si>
  <si>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</si>
  <si>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</si>
  <si>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</si>
  <si>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</si>
  <si>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</si>
  <si>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</si>
  <si>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</si>
  <si>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</si>
  <si>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</si>
  <si>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</si>
  <si>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</si>
  <si>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</si>
  <si>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</si>
  <si>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</si>
  <si>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</si>
  <si>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</si>
  <si>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</si>
  <si>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</si>
  <si>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</si>
  <si>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</si>
  <si>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</si>
  <si>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</si>
  <si>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</si>
  <si>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</si>
  <si>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</si>
  <si>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</si>
  <si>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</si>
  <si>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</si>
  <si>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</si>
  <si>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</si>
  <si>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</si>
  <si>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</si>
  <si>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</si>
  <si>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</si>
  <si>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</si>
  <si>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</si>
  <si>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</si>
  <si>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</si>
  <si>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</si>
  <si>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</si>
  <si>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</si>
  <si>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</si>
  <si>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</si>
  <si>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</si>
  <si>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</si>
  <si>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</si>
  <si>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</si>
  <si>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</si>
  <si>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</si>
  <si>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</si>
  <si>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</si>
  <si>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</si>
  <si>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</si>
  <si>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</si>
  <si>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</si>
  <si>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</si>
  <si>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</si>
  <si>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</si>
  <si>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</si>
  <si>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</si>
  <si>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</si>
  <si>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</si>
  <si>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</si>
  <si>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</si>
  <si>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</si>
  <si>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</si>
  <si>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</si>
  <si>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</si>
  <si>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</si>
  <si>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</si>
  <si>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</si>
  <si>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</si>
  <si>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</si>
  <si>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</si>
  <si>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</si>
  <si>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</si>
  <si>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</si>
  <si>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</si>
  <si>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</si>
  <si>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</si>
  <si>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</si>
  <si>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</si>
  <si>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</si>
  <si>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</si>
  <si>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</si>
  <si>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</si>
  <si>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</si>
  <si>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</si>
  <si>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</si>
  <si>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</si>
  <si>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</si>
  <si>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</si>
  <si>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</si>
  <si>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</si>
  <si>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</si>
  <si>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</si>
  <si>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</si>
  <si>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</si>
  <si>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</si>
  <si>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</si>
  <si>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</si>
  <si>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</si>
  <si>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</si>
  <si>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</si>
  <si>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</si>
  <si>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</si>
  <si>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</si>
  <si>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</si>
  <si>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</si>
  <si>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</si>
  <si>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</si>
  <si>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</si>
  <si>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</si>
  <si>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</si>
  <si>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</si>
  <si>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</si>
  <si>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</si>
  <si>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</si>
  <si>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</si>
  <si>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</si>
  <si>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</si>
  <si>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</si>
  <si>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</si>
  <si>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</si>
  <si>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</si>
  <si>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</si>
  <si>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</si>
  <si>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</si>
  <si>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</si>
  <si>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</si>
  <si>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</si>
  <si>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</si>
  <si>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</si>
  <si>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</si>
  <si>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</si>
  <si>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</si>
  <si>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</si>
  <si>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</si>
  <si>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</si>
  <si>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</si>
  <si>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</si>
  <si>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</si>
  <si>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</si>
  <si>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</si>
  <si>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</si>
  <si>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</si>
  <si>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</si>
  <si>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</si>
  <si>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</si>
  <si>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</si>
  <si>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</si>
  <si>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</si>
  <si>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</si>
  <si>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</si>
  <si>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</si>
  <si>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</si>
  <si>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</si>
  <si>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</si>
  <si>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</si>
  <si>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</si>
  <si>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</si>
  <si>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</si>
  <si>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</si>
  <si>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</si>
  <si>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</si>
  <si>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</si>
  <si>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</si>
  <si>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</si>
  <si>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</si>
  <si>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</si>
  <si>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</si>
  <si>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</si>
  <si>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</si>
  <si>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</si>
  <si>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</si>
  <si>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</si>
  <si>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</si>
  <si>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</si>
  <si>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</si>
  <si>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</si>
  <si>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</si>
  <si>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</si>
  <si>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</si>
  <si>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</si>
  <si>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</si>
  <si>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</si>
  <si>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</si>
  <si>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</si>
  <si>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</si>
  <si>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</si>
  <si>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</si>
  <si>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</si>
  <si>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</si>
  <si>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</si>
  <si>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</si>
  <si>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</si>
  <si>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</si>
  <si>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</si>
  <si>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</si>
  <si>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</si>
  <si>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</si>
  <si>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</si>
  <si>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</si>
  <si>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</si>
  <si>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</si>
  <si>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</si>
  <si>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</si>
  <si>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</si>
  <si>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</si>
  <si>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</si>
  <si>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</si>
  <si>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</si>
  <si>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</si>
  <si>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</si>
  <si>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</si>
  <si>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</si>
  <si>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</si>
  <si>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</si>
  <si>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</si>
  <si>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</si>
  <si>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</si>
  <si>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</si>
  <si>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</si>
  <si>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</si>
  <si>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</si>
  <si>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</si>
  <si>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</si>
  <si>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</si>
  <si>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</si>
  <si>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</si>
  <si>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</si>
  <si>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</si>
  <si>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</si>
  <si>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</si>
  <si>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</si>
  <si>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</si>
  <si>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</si>
  <si>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</si>
  <si>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</si>
  <si>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</si>
  <si>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</si>
  <si>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</si>
  <si>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</si>
  <si>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</si>
  <si>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</si>
  <si>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</si>
  <si>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</si>
  <si>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</si>
  <si>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</si>
  <si>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</si>
  <si>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</si>
  <si>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</si>
  <si>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</si>
  <si>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</si>
  <si>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</si>
  <si>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</si>
  <si>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</si>
  <si>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</si>
  <si>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</si>
  <si>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</si>
  <si>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</si>
  <si>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</si>
  <si>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</si>
  <si>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</si>
  <si>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</si>
  <si>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</si>
  <si>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</si>
  <si>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</si>
  <si>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</si>
  <si>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</si>
  <si>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</si>
  <si>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</si>
  <si>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</si>
  <si>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</si>
  <si>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</si>
  <si>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</si>
  <si>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</si>
  <si>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</si>
  <si>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</si>
  <si>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</si>
  <si>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</si>
  <si>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</si>
  <si>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</si>
  <si>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</si>
  <si>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</si>
  <si>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</si>
  <si>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</si>
  <si>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</si>
  <si>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</si>
  <si>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</si>
  <si>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</si>
  <si>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</si>
  <si>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</si>
  <si>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</si>
  <si>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</si>
  <si>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</si>
  <si>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</si>
  <si>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</si>
  <si>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</si>
  <si>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</si>
  <si>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</si>
  <si>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</si>
  <si>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</si>
  <si>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</si>
  <si>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</si>
  <si>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</si>
  <si>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</si>
  <si>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</si>
  <si>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</si>
  <si>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</si>
  <si>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</si>
  <si>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</si>
  <si>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</si>
  <si>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</si>
  <si>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</si>
  <si>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</si>
  <si>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</si>
  <si>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</si>
  <si>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</si>
  <si>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</si>
  <si>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</si>
  <si>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</si>
  <si>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</si>
  <si>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</si>
  <si>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</si>
  <si>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</si>
  <si>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</si>
  <si>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</si>
  <si>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</si>
  <si>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</si>
  <si>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</si>
  <si>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</si>
  <si>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</si>
  <si>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</si>
  <si>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</si>
  <si>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</si>
  <si>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</si>
  <si>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</si>
  <si>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</si>
  <si>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</si>
  <si>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</si>
  <si>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</si>
  <si>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</si>
  <si>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</si>
  <si>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</si>
  <si>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</si>
  <si>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</si>
  <si>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</si>
  <si>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</si>
  <si>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</si>
  <si>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</si>
  <si>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</si>
  <si>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</si>
  <si>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</si>
  <si>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</si>
  <si>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</si>
  <si>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</si>
  <si>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</si>
  <si>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</si>
  <si>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</si>
  <si>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</si>
  <si>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</si>
  <si>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</si>
  <si>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</si>
  <si>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</si>
  <si>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</si>
  <si>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</si>
  <si>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</si>
  <si>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</si>
  <si>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</si>
  <si>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</si>
  <si>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</si>
  <si>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</si>
  <si>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</si>
  <si>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</si>
  <si>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</si>
  <si>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</si>
  <si>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</si>
  <si>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</si>
  <si>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</si>
  <si>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</si>
  <si>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</si>
  <si>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</si>
  <si>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</si>
  <si>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</si>
  <si>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</si>
  <si>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</si>
  <si>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</si>
  <si>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</si>
  <si>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</si>
  <si>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</si>
  <si>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</si>
  <si>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</si>
  <si>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</si>
  <si>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</si>
  <si>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</si>
  <si>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</si>
  <si>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</si>
  <si>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</si>
  <si>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</si>
  <si>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</si>
  <si>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</si>
  <si>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</si>
  <si>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</si>
  <si>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</si>
  <si>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</si>
  <si>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</si>
  <si>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</si>
  <si>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</si>
  <si>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</si>
  <si>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</si>
  <si>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</si>
  <si>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</si>
  <si>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</si>
  <si>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</si>
  <si>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</si>
  <si>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</si>
  <si>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</si>
  <si>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</si>
  <si>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</si>
  <si>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</si>
  <si>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</si>
  <si>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</si>
  <si>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</si>
  <si>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</si>
  <si>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</si>
  <si>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</si>
  <si>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</si>
  <si>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</si>
  <si>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</si>
  <si>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</si>
  <si>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</si>
  <si>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</si>
  <si>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</si>
  <si>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</si>
  <si>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</si>
  <si>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</si>
  <si>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</si>
  <si>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</si>
  <si>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</si>
  <si>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</si>
  <si>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</si>
  <si>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</si>
  <si>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</si>
  <si>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</si>
  <si>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</si>
  <si>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</si>
  <si>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</si>
  <si>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</si>
  <si>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</si>
  <si>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</si>
  <si>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</si>
  <si>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</si>
  <si>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</si>
  <si>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</si>
  <si>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</si>
  <si>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</si>
  <si>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</si>
  <si>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</si>
  <si>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</si>
  <si>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</si>
  <si>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</si>
  <si>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</si>
  <si>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</si>
  <si>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</si>
  <si>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</si>
  <si>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</si>
  <si>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</si>
  <si>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</si>
  <si>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</si>
  <si>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</si>
  <si>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</si>
  <si>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</si>
  <si>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</si>
  <si>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</si>
  <si>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</si>
  <si>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</si>
  <si>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</si>
  <si>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</si>
  <si>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</si>
  <si>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</si>
  <si>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</si>
  <si>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</si>
  <si>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</si>
  <si>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</si>
  <si>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</si>
  <si>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</si>
  <si>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</si>
  <si>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</si>
  <si>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</si>
  <si>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</si>
  <si>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</si>
  <si>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</si>
  <si>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</si>
  <si>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</si>
  <si>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</si>
  <si>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</si>
  <si>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</si>
  <si>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</si>
  <si>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</si>
  <si>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</si>
  <si>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</si>
  <si>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</si>
  <si>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</si>
  <si>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</si>
  <si>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</si>
  <si>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</si>
  <si>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</si>
  <si>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</si>
  <si>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</si>
  <si>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</si>
  <si>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</si>
  <si>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</si>
  <si>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</si>
  <si>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</si>
  <si>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</si>
  <si>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</si>
  <si>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</si>
  <si>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</si>
  <si>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</si>
  <si>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</si>
  <si>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</si>
  <si>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</si>
  <si>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</si>
  <si>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</si>
  <si>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</si>
  <si>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</si>
  <si>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</si>
  <si>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</si>
  <si>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</si>
  <si>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</si>
  <si>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</si>
  <si>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</si>
  <si>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</si>
  <si>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</si>
  <si>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</si>
  <si>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</si>
  <si>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</si>
  <si>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</si>
  <si>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</si>
  <si>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</si>
  <si>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</si>
  <si>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</si>
  <si>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</si>
  <si>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</si>
  <si>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</si>
  <si>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</si>
  <si>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</si>
  <si>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</si>
  <si>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</si>
  <si>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</si>
  <si>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</si>
  <si>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</si>
  <si>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</si>
  <si>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</si>
  <si>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</si>
  <si>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</si>
  <si>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</si>
  <si>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</si>
  <si>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</si>
  <si>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</si>
  <si>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</si>
  <si>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</si>
  <si>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</si>
  <si>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</si>
  <si>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</si>
  <si>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</si>
  <si>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</si>
  <si>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</si>
  <si>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</si>
  <si>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</si>
  <si>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</si>
  <si>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</si>
  <si>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</si>
  <si>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</si>
  <si>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</si>
  <si>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</si>
  <si>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</si>
  <si>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</si>
  <si>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</si>
  <si>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</si>
  <si>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</si>
  <si>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</si>
  <si>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</si>
  <si>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</si>
  <si>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</si>
  <si>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</si>
  <si>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</si>
  <si>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</si>
  <si>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</si>
  <si>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</si>
  <si>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</si>
  <si>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</si>
  <si>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</si>
  <si>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</si>
  <si>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</si>
  <si>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</si>
  <si>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</si>
  <si>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</si>
  <si>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</si>
  <si>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</si>
  <si>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</si>
  <si>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</si>
  <si>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</si>
  <si>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</si>
  <si>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</si>
  <si>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</si>
  <si>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</si>
  <si>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</si>
  <si>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</si>
  <si>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</si>
  <si>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</si>
  <si>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</si>
  <si>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</si>
  <si>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</si>
  <si>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</si>
  <si>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</si>
  <si>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</si>
  <si>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</si>
  <si>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</si>
  <si>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</si>
  <si>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</si>
  <si>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</si>
  <si>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</si>
  <si>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</si>
  <si>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</si>
  <si>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</si>
  <si>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</si>
  <si>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</si>
  <si>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</si>
  <si>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</si>
  <si>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</si>
  <si>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</si>
  <si>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</si>
  <si>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</si>
  <si>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</si>
  <si>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</si>
  <si>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</si>
  <si>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</si>
  <si>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</si>
  <si>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</si>
  <si>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</si>
  <si>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</si>
  <si>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</si>
  <si>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</si>
  <si>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</si>
  <si>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</si>
  <si>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</si>
  <si>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</si>
  <si>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</si>
  <si>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</si>
  <si>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</si>
  <si>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</si>
  <si>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</si>
  <si>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</si>
  <si>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</si>
  <si>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</si>
  <si>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</si>
  <si>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</si>
  <si>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</si>
  <si>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</si>
  <si>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</si>
  <si>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</si>
  <si>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</si>
  <si>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</si>
  <si>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</si>
  <si>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</si>
  <si>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</si>
  <si>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</si>
  <si>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</si>
  <si>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</si>
  <si>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</si>
  <si>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</si>
  <si>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</si>
  <si>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</si>
  <si>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</si>
  <si>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</si>
  <si>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</si>
  <si>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</si>
  <si>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</si>
  <si>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</si>
  <si>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</si>
  <si>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</si>
  <si>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</si>
  <si>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</si>
  <si>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</si>
  <si>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</si>
  <si>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</si>
  <si>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</si>
  <si>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</si>
  <si>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</si>
  <si>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</si>
  <si>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</si>
  <si>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</si>
  <si>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</si>
  <si>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</si>
  <si>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</si>
  <si>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</si>
  <si>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</si>
  <si>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</si>
  <si>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</si>
  <si>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</si>
  <si>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</si>
  <si>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</si>
  <si>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</si>
  <si>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</si>
  <si>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</si>
  <si>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</si>
  <si>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</si>
  <si>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</si>
  <si>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</si>
  <si>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</si>
  <si>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</si>
  <si>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</si>
  <si>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</si>
  <si>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</si>
  <si>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</si>
  <si>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</si>
  <si>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</si>
  <si>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</si>
  <si>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</si>
  <si>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</si>
  <si>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</si>
  <si>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</si>
  <si>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</si>
  <si>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</si>
  <si>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</si>
  <si>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</si>
  <si>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</si>
  <si>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</si>
  <si>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</si>
  <si>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</si>
  <si>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</si>
  <si>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</si>
  <si>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</si>
  <si>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</si>
  <si>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</si>
  <si>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</si>
  <si>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</si>
  <si>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</si>
  <si>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</si>
  <si>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</si>
  <si>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</si>
  <si>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</si>
  <si>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</si>
  <si>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</si>
  <si>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</si>
  <si>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</si>
  <si>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</si>
  <si>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</si>
  <si>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</si>
  <si>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</si>
  <si>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</si>
  <si>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</si>
  <si>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</si>
  <si>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</si>
  <si>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</si>
  <si>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</si>
  <si>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</si>
  <si>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</si>
  <si>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</si>
  <si>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</si>
  <si>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</si>
  <si>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</si>
  <si>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</si>
  <si>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</si>
  <si>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</si>
  <si>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</si>
  <si>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</si>
  <si>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</si>
  <si>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</si>
  <si>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</si>
  <si>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</si>
  <si>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</si>
  <si>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</si>
  <si>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</si>
  <si>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</si>
  <si>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</si>
  <si>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</si>
  <si>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</si>
  <si>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</si>
  <si>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</si>
  <si>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</si>
  <si>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</si>
  <si>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</si>
  <si>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</si>
  <si>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</si>
  <si>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</si>
  <si>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</si>
  <si>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</si>
  <si>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</si>
  <si>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</si>
  <si>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</si>
  <si>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</si>
  <si>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</si>
  <si>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</si>
  <si>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</si>
  <si>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</si>
  <si>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</si>
  <si>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</si>
  <si>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</si>
  <si>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</si>
  <si>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</si>
  <si>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</si>
  <si>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</si>
  <si>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</si>
  <si>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</si>
  <si>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</si>
  <si>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</si>
  <si>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</si>
  <si>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</si>
  <si>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</si>
  <si>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</si>
  <si>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</si>
  <si>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</si>
  <si>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</si>
  <si>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</si>
  <si>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</si>
  <si>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</si>
  <si>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</si>
  <si>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</si>
  <si>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</si>
  <si>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</si>
  <si>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</si>
  <si>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</si>
  <si>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</si>
  <si>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</si>
  <si>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</si>
  <si>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</si>
  <si>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</si>
  <si>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</si>
  <si>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</si>
  <si>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</si>
  <si>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</si>
  <si>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</si>
  <si>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</si>
  <si>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</si>
  <si>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</si>
  <si>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</si>
  <si>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</si>
  <si>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</si>
  <si>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</si>
  <si>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</si>
  <si>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</si>
  <si>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</si>
  <si>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</si>
  <si>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</si>
  <si>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</si>
  <si>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</si>
  <si>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</si>
  <si>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</si>
  <si>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</si>
  <si>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</si>
  <si>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</si>
  <si>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</si>
  <si>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</si>
  <si>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</si>
  <si>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</si>
  <si>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</si>
  <si>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</si>
  <si>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</si>
  <si>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</si>
  <si>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</si>
  <si>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</si>
  <si>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</si>
  <si>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</si>
  <si>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</si>
  <si>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</si>
  <si>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</si>
  <si>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</si>
  <si>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</si>
  <si>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</si>
  <si>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</si>
  <si>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</si>
  <si>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</si>
  <si>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</si>
  <si>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</si>
  <si>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</si>
  <si>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</si>
  <si>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</si>
  <si>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</si>
  <si>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</si>
  <si>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</si>
  <si>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</si>
  <si>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</si>
  <si>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</si>
  <si>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</si>
  <si>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</si>
  <si>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</si>
  <si>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</si>
  <si>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</si>
  <si>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</si>
  <si>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</si>
  <si>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</si>
  <si>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</si>
  <si>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</si>
  <si>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</si>
  <si>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</si>
  <si>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</si>
  <si>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</si>
  <si>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</si>
  <si>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</si>
  <si>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</si>
  <si>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</si>
  <si>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</si>
  <si>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</si>
  <si>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</si>
  <si>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</si>
  <si>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</si>
  <si>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</si>
  <si>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</si>
  <si>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</si>
  <si>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</si>
  <si>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</si>
  <si>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</si>
  <si>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</si>
  <si>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</si>
  <si>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</si>
  <si>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</si>
  <si>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</si>
  <si>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</si>
  <si>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</si>
  <si>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</si>
  <si>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</si>
  <si>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</si>
  <si>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</si>
  <si>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</si>
  <si>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</si>
  <si>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</si>
  <si>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</si>
  <si>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</si>
  <si>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</si>
  <si>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</si>
  <si>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</si>
  <si>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</si>
  <si>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</si>
  <si>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</si>
  <si>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</si>
  <si>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</si>
  <si>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</si>
  <si>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</si>
  <si>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</si>
  <si>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</si>
  <si>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</si>
  <si>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</si>
  <si>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</si>
  <si>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</si>
  <si>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</si>
  <si>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</si>
  <si>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</si>
  <si>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</si>
  <si>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</si>
  <si>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</si>
  <si>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</si>
  <si>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</si>
  <si>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</si>
  <si>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</si>
  <si>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</si>
  <si>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</si>
  <si>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</si>
  <si>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</si>
  <si>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</si>
  <si>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</si>
  <si>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</si>
  <si>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</si>
  <si>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</si>
  <si>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</si>
  <si>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</si>
  <si>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</si>
  <si>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</si>
  <si>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</si>
  <si>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</si>
  <si>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</si>
  <si>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</si>
  <si>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</si>
  <si>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</si>
  <si>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</si>
  <si>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</si>
  <si>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</si>
  <si>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</si>
  <si>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</si>
  <si>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</si>
  <si>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</si>
  <si>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</si>
  <si>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</si>
  <si>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</si>
  <si>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</si>
  <si>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</si>
  <si>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</si>
  <si>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</si>
  <si>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</si>
  <si>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</si>
  <si>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</si>
  <si>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</si>
  <si>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</si>
  <si>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</si>
  <si>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</si>
  <si>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</si>
  <si>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</si>
  <si>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</si>
  <si>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</si>
  <si>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</si>
  <si>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</si>
  <si>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</si>
  <si>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</si>
  <si>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</si>
  <si>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</si>
  <si>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</si>
  <si>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</si>
  <si>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</si>
  <si>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</si>
  <si>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</si>
  <si>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</si>
  <si>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</si>
  <si>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</si>
  <si>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</si>
  <si>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</si>
  <si>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</si>
  <si>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</si>
  <si>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</si>
  <si>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</si>
  <si>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</si>
  <si>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</si>
  <si>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</si>
  <si>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</si>
  <si>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</si>
  <si>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</si>
  <si>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</si>
  <si>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</si>
  <si>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</si>
  <si>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</si>
  <si>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</si>
  <si>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</si>
  <si>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</si>
  <si>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</si>
  <si>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</si>
  <si>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</si>
  <si>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</si>
  <si>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</si>
  <si>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</si>
  <si>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</si>
  <si>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</si>
  <si>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</si>
  <si>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</si>
  <si>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</si>
  <si>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</si>
  <si>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</si>
  <si>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</si>
  <si>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</si>
  <si>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</si>
  <si>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</si>
  <si>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</si>
  <si>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</si>
  <si>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</si>
  <si>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</si>
  <si>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</si>
  <si>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</si>
  <si>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</si>
  <si>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</si>
  <si>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</si>
  <si>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</si>
  <si>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</si>
  <si>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</si>
  <si>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</si>
  <si>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</si>
  <si>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</si>
  <si>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</si>
  <si>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</si>
  <si>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</si>
  <si>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</si>
  <si>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</si>
  <si>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</si>
  <si>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</si>
  <si>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</si>
  <si>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</si>
  <si>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</si>
  <si>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</si>
  <si>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</si>
  <si>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</si>
  <si>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</si>
  <si>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</si>
  <si>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</si>
  <si>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</si>
  <si>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</si>
  <si>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</si>
  <si>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</si>
  <si>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</si>
  <si>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</si>
  <si>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</si>
  <si>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</si>
  <si>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</si>
  <si>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</si>
  <si>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</si>
  <si>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</si>
  <si>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</si>
  <si>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</si>
  <si>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</si>
  <si>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</si>
  <si>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</si>
  <si>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</si>
  <si>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</si>
  <si>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</si>
  <si>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</si>
  <si>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</si>
  <si>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</si>
  <si>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</si>
  <si>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</si>
  <si>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</si>
  <si>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</si>
  <si>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</si>
  <si>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</si>
  <si>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</si>
  <si>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</si>
  <si>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</si>
  <si>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</si>
  <si>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</si>
  <si>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</si>
  <si>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</si>
  <si>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</si>
  <si>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</si>
  <si>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</si>
  <si>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</si>
  <si>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</si>
  <si>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</si>
  <si>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</si>
  <si>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</si>
  <si>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</si>
  <si>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</si>
  <si>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</si>
  <si>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</si>
  <si>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</si>
  <si>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</si>
  <si>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</si>
  <si>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</si>
  <si>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</si>
  <si>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</si>
  <si>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</si>
  <si>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</si>
  <si>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</si>
  <si>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</si>
  <si>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</si>
  <si>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</si>
  <si>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</si>
  <si>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</si>
  <si>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</si>
  <si>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</si>
  <si>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</si>
  <si>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</si>
  <si>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</si>
  <si>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</si>
  <si>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</si>
  <si>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</si>
  <si>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</si>
  <si>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</si>
  <si>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</si>
  <si>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</si>
  <si>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</si>
  <si>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</si>
  <si>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</si>
  <si>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</si>
  <si>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</si>
  <si>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</si>
  <si>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</si>
  <si>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</si>
  <si>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</si>
  <si>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</si>
  <si>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</si>
  <si>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</si>
  <si>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</si>
  <si>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</si>
  <si>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</si>
  <si>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</si>
  <si>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</si>
  <si>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</si>
  <si>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</si>
  <si>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</si>
  <si>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</si>
  <si>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</si>
  <si>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</si>
  <si>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</si>
  <si>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</si>
  <si>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</si>
  <si>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</si>
  <si>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</si>
  <si>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</si>
  <si>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</si>
  <si>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</si>
  <si>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</si>
  <si>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</si>
  <si>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</si>
  <si>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</si>
  <si>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</si>
  <si>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</si>
  <si>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</si>
  <si>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</si>
  <si>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</si>
  <si>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</si>
  <si>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</si>
  <si>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</si>
  <si>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</si>
  <si>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</si>
  <si>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</si>
  <si>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</si>
  <si>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</si>
  <si>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</si>
  <si>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</si>
  <si>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</si>
  <si>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</si>
  <si>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</si>
  <si>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</si>
  <si>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</si>
  <si>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</si>
  <si>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</si>
  <si>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</si>
  <si>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</si>
  <si>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</si>
  <si>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</si>
  <si>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</si>
  <si>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</si>
  <si>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</si>
  <si>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</si>
  <si>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</si>
  <si>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</si>
  <si>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</si>
  <si>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</si>
  <si>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</si>
  <si>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</si>
  <si>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</si>
  <si>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</si>
  <si>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</si>
  <si>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</si>
  <si>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</si>
  <si>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</si>
  <si>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</si>
  <si>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</si>
  <si>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</si>
  <si>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</si>
  <si>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</si>
  <si>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</si>
  <si>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</si>
  <si>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</si>
  <si>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</si>
  <si>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</si>
  <si>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</si>
  <si>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</si>
  <si>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</si>
  <si>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</si>
  <si>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</si>
  <si>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</si>
  <si>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</si>
  <si>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</si>
  <si>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</si>
  <si>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</si>
  <si>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</si>
  <si>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</si>
  <si>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</si>
  <si>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</si>
  <si>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</si>
  <si>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</si>
  <si>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</si>
  <si>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</si>
  <si>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</si>
  <si>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</si>
  <si>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</si>
  <si>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</si>
  <si>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</si>
  <si>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</si>
  <si>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</si>
  <si>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</si>
  <si>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</si>
  <si>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</si>
  <si>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</si>
  <si>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</si>
  <si>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</si>
  <si>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</si>
  <si>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</si>
  <si>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</si>
  <si>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</si>
  <si>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</si>
  <si>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</si>
  <si>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</si>
  <si>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</si>
  <si>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</si>
  <si>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</si>
  <si>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</si>
  <si>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</si>
  <si>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</si>
  <si>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</si>
  <si>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</si>
  <si>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</si>
  <si>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</si>
  <si>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</si>
  <si>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</si>
  <si>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</si>
  <si>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</si>
  <si>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</si>
  <si>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</si>
  <si>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</si>
  <si>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</si>
  <si>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</si>
  <si>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</si>
  <si>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</si>
  <si>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</si>
  <si>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</si>
  <si>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</si>
  <si>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</si>
  <si>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</si>
  <si>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</si>
  <si>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</si>
  <si>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</si>
  <si>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</si>
  <si>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</si>
  <si>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</si>
  <si>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</si>
  <si>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</si>
  <si>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</si>
  <si>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</si>
  <si>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</si>
  <si>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</si>
  <si>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</si>
  <si>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</si>
  <si>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</si>
  <si>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</si>
  <si>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</si>
  <si>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</si>
  <si>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</si>
  <si>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</si>
  <si>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</si>
  <si>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</si>
  <si>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</si>
  <si>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</si>
  <si>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</si>
  <si>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</si>
  <si>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</si>
  <si>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</si>
  <si>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</si>
  <si>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</si>
  <si>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</si>
  <si>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</si>
  <si>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</si>
  <si>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</si>
  <si>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</si>
  <si>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</si>
  <si>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</si>
  <si>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</si>
  <si>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</si>
  <si>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</si>
  <si>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</si>
  <si>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</si>
  <si>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</si>
  <si>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</si>
  <si>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</si>
  <si>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</si>
  <si>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</si>
  <si>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</si>
  <si>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</si>
  <si>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</si>
  <si>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</si>
  <si>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</si>
  <si>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</si>
  <si>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</si>
  <si>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</si>
  <si>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</si>
  <si>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</si>
  <si>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</si>
  <si>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</si>
  <si>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</si>
  <si>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</si>
  <si>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</si>
  <si>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</si>
  <si>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</si>
  <si>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</si>
  <si>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</si>
  <si>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</si>
  <si>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</si>
  <si>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</si>
  <si>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</si>
  <si>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</si>
  <si>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</si>
  <si>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</si>
  <si>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</si>
  <si>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</si>
  <si>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</si>
  <si>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</si>
  <si>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</si>
  <si>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</si>
  <si>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</si>
  <si>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</si>
  <si>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</si>
  <si>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</si>
  <si>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</si>
  <si>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</si>
  <si>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</si>
  <si>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</si>
  <si>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</si>
  <si>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</si>
  <si>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</si>
  <si>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</si>
  <si>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</si>
  <si>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</si>
  <si>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</si>
  <si>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</si>
  <si>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</si>
  <si>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</si>
  <si>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</si>
  <si>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</si>
  <si>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</si>
  <si>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</si>
  <si>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</si>
  <si>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</si>
  <si>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</si>
  <si>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</si>
  <si>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</si>
  <si>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</si>
  <si>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</si>
  <si>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</si>
  <si>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</si>
  <si>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</si>
  <si>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</si>
  <si>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</si>
  <si>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</si>
  <si>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</si>
  <si>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</si>
  <si>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</si>
  <si>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</si>
  <si>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</si>
  <si>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</si>
  <si>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</si>
  <si>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</si>
  <si>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</si>
  <si>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</si>
  <si>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</si>
  <si>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</si>
  <si>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</si>
  <si>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</si>
  <si>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</si>
  <si>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</si>
  <si>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</si>
  <si>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</si>
  <si>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</si>
  <si>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</si>
  <si>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</si>
  <si>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</si>
  <si>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</si>
  <si>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</si>
  <si>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</si>
  <si>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</si>
  <si>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</si>
  <si>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</si>
  <si>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</si>
  <si>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</si>
  <si>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</si>
  <si>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</si>
  <si>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</si>
  <si>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</si>
  <si>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</si>
  <si>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</si>
  <si>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</si>
  <si>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</si>
  <si>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</si>
  <si>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</si>
  <si>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</si>
  <si>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</si>
  <si>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</si>
  <si>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</si>
  <si>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</si>
  <si>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</si>
  <si>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</si>
  <si>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</si>
  <si>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</si>
  <si>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</si>
  <si>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</si>
  <si>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</si>
  <si>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</si>
  <si>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</si>
  <si>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</si>
  <si>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</si>
  <si>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</si>
  <si>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</si>
  <si>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</si>
  <si>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</si>
  <si>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</si>
  <si>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</si>
  <si>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</si>
  <si>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</si>
  <si>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</si>
  <si>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</si>
  <si>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</si>
  <si>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</si>
  <si>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</si>
  <si>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</si>
  <si>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</si>
  <si>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</si>
  <si>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</si>
  <si>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</si>
  <si>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</si>
  <si>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</si>
  <si>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</si>
  <si>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</si>
  <si>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</si>
  <si>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</si>
  <si>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</si>
  <si>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</si>
  <si>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</si>
  <si>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</si>
  <si>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</si>
  <si>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</si>
  <si>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</si>
  <si>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</si>
  <si>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</si>
  <si>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</si>
  <si>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</si>
  <si>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</si>
  <si>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</si>
  <si>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</si>
  <si>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</si>
  <si>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</si>
  <si>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</si>
  <si>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</si>
  <si>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</si>
  <si>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</si>
  <si>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</si>
  <si>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</si>
  <si>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</si>
  <si>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</si>
  <si>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</si>
  <si>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</si>
  <si>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</si>
  <si>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</si>
  <si>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</si>
  <si>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</si>
  <si>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</si>
  <si>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</si>
  <si>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</si>
  <si>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</si>
  <si>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</si>
  <si>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</si>
  <si>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</si>
  <si>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</si>
  <si>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</si>
  <si>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</si>
  <si>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</si>
  <si>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</si>
  <si>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</si>
  <si>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</si>
  <si>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</si>
  <si>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</si>
  <si>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</si>
  <si>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</si>
  <si>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</si>
  <si>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</si>
  <si>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</si>
  <si>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</si>
  <si>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</si>
  <si>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</si>
  <si>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</si>
  <si>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</si>
  <si>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</si>
  <si>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</si>
  <si>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</si>
  <si>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</si>
  <si>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</si>
  <si>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</si>
  <si>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</si>
  <si>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</si>
  <si>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</si>
  <si>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</si>
  <si>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</si>
  <si>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</si>
  <si>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</si>
  <si>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</si>
  <si>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</si>
  <si>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</si>
  <si>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</si>
  <si>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</si>
  <si>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</si>
  <si>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</si>
  <si>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</si>
  <si>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</si>
  <si>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</si>
  <si>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</si>
  <si>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</si>
  <si>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</si>
  <si>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</si>
  <si>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</si>
  <si>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</si>
  <si>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</si>
  <si>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</si>
  <si>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</si>
  <si>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</si>
  <si>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</si>
  <si>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</si>
  <si>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</si>
  <si>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</si>
  <si>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</si>
  <si>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</si>
  <si>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</si>
  <si>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</si>
  <si>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</si>
  <si>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</si>
  <si>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</si>
  <si>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</si>
  <si>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</si>
  <si>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</si>
  <si>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</si>
  <si>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</si>
  <si>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</si>
  <si>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</si>
  <si>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</si>
  <si>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</si>
  <si>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</si>
  <si>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</si>
  <si>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</si>
  <si>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</si>
  <si>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</si>
  <si>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</si>
  <si>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</si>
  <si>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</si>
  <si>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</si>
  <si>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</si>
  <si>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</si>
  <si>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</si>
  <si>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</si>
  <si>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</si>
  <si>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</si>
  <si>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</si>
  <si>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</si>
  <si>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</si>
  <si>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</si>
  <si>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</si>
  <si>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</si>
  <si>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</si>
  <si>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</si>
  <si>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</si>
  <si>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</si>
  <si>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</si>
  <si>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</si>
  <si>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</si>
  <si>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</si>
  <si>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</si>
  <si>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</si>
  <si>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</si>
  <si>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</si>
  <si>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</si>
  <si>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</si>
  <si>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</si>
  <si>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</si>
  <si>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</si>
  <si>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</si>
  <si>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</si>
  <si>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</si>
  <si>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</si>
  <si>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</si>
  <si>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</si>
  <si>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</si>
  <si>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</si>
  <si>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</si>
  <si>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</si>
  <si>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</si>
  <si>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</si>
  <si>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</si>
  <si>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</si>
  <si>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</si>
  <si>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</si>
  <si>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</si>
  <si>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</si>
  <si>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</si>
  <si>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</si>
  <si>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</si>
  <si>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</si>
  <si>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</si>
  <si>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</si>
  <si>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</si>
  <si>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</si>
  <si>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</si>
  <si>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</si>
  <si>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</si>
  <si>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</si>
  <si>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</si>
  <si>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</si>
  <si>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</si>
  <si>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</si>
  <si>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</si>
  <si>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</si>
  <si>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</si>
  <si>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</si>
  <si>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</si>
  <si>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</si>
  <si>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</si>
  <si>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</si>
  <si>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</si>
  <si>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</si>
  <si>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</si>
  <si>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</si>
  <si>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</si>
  <si>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</si>
  <si>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</si>
  <si>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</si>
  <si>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</si>
  <si>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</si>
  <si>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</si>
  <si>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</si>
  <si>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</si>
  <si>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</si>
  <si>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</si>
  <si>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</si>
  <si>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</si>
  <si>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</si>
  <si>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</si>
  <si>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</si>
  <si>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</si>
  <si>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</si>
  <si>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</si>
  <si>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</si>
  <si>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</si>
  <si>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</si>
  <si>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</si>
  <si>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</si>
  <si>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</si>
  <si>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</si>
  <si>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</si>
  <si>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</si>
  <si>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</si>
  <si>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</si>
  <si>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</si>
  <si>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</si>
  <si>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</si>
  <si>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</si>
  <si>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</si>
  <si>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</si>
  <si>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</si>
  <si>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</si>
  <si>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</si>
  <si>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</si>
  <si>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</si>
  <si>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</si>
  <si>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</si>
  <si>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</si>
  <si>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</si>
  <si>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</si>
  <si>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</si>
  <si>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</si>
  <si>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</si>
  <si>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</si>
  <si>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</si>
  <si>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</si>
  <si>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</si>
  <si>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</si>
  <si>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</si>
  <si>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</si>
  <si>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</si>
  <si>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</si>
  <si>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</si>
  <si>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</si>
  <si>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</si>
  <si>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</si>
  <si>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</si>
  <si>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</si>
  <si>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</si>
  <si>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</si>
  <si>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</si>
  <si>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</si>
  <si>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</si>
  <si>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</si>
  <si>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</si>
  <si>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</si>
  <si>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</si>
  <si>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</si>
  <si>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</si>
  <si>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</si>
  <si>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</si>
  <si>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</si>
  <si>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</si>
  <si>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</si>
  <si>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</si>
  <si>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</si>
  <si>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</si>
  <si>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</si>
  <si>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</si>
  <si>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</si>
  <si>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</si>
  <si>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</si>
  <si>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</si>
  <si>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</si>
  <si>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</si>
  <si>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</si>
  <si>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</si>
  <si>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</si>
  <si>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</si>
  <si>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</si>
  <si>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</si>
  <si>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</si>
  <si>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</si>
  <si>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</si>
  <si>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</si>
  <si>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</si>
  <si>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</si>
  <si>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</si>
  <si>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</si>
  <si>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</si>
  <si>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</si>
  <si>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</si>
  <si>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</si>
  <si>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</si>
  <si>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</si>
  <si>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</si>
  <si>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</si>
  <si>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</si>
  <si>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</si>
  <si>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</si>
  <si>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</si>
  <si>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</si>
  <si>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</si>
  <si>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</si>
  <si>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</si>
  <si>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</si>
  <si>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</si>
  <si>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</si>
  <si>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</si>
  <si>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</si>
  <si>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</si>
  <si>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</si>
  <si>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</si>
  <si>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</si>
  <si>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</si>
  <si>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</si>
  <si>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</si>
  <si>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</si>
  <si>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</si>
  <si>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</si>
  <si>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</si>
  <si>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</si>
  <si>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</si>
  <si>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</si>
  <si>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</si>
  <si>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</si>
  <si>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</si>
  <si>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</si>
  <si>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</si>
  <si>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</si>
  <si>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</si>
  <si>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</si>
  <si>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</si>
  <si>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</si>
  <si>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</si>
  <si>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</si>
  <si>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</si>
  <si>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</si>
  <si>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</si>
  <si>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</si>
  <si>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</si>
  <si>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</si>
  <si>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</si>
  <si>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</si>
  <si>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</si>
  <si>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</si>
  <si>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</si>
  <si>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</si>
  <si>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</si>
  <si>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</si>
  <si>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</si>
  <si>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</si>
  <si>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</si>
  <si>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</si>
  <si>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</si>
  <si>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</si>
  <si>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</si>
  <si>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</si>
  <si>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</si>
  <si>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</si>
  <si>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</si>
  <si>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</si>
  <si>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</si>
  <si>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</si>
  <si>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</si>
  <si>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</si>
  <si>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</si>
  <si>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</si>
  <si>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</si>
  <si>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</si>
  <si>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</si>
  <si>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</si>
  <si>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</si>
  <si>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</si>
  <si>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</si>
  <si>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</si>
  <si>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</si>
  <si>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</si>
  <si>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</si>
  <si>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</si>
  <si>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</si>
  <si>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</si>
  <si>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</si>
  <si>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</si>
  <si>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</si>
  <si>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</si>
  <si>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</si>
  <si>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</si>
  <si>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</si>
  <si>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</si>
  <si>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</si>
  <si>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</si>
  <si>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</si>
  <si>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</si>
  <si>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</si>
  <si>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</si>
  <si>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</si>
  <si>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</si>
  <si>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</si>
  <si>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</si>
  <si>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</si>
  <si>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</si>
  <si>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</si>
  <si>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</si>
  <si>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</si>
  <si>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</si>
  <si>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</si>
  <si>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</si>
  <si>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</si>
  <si>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</si>
  <si>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</si>
  <si>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</si>
  <si>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</si>
  <si>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</si>
  <si>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</si>
  <si>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</si>
  <si>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</si>
  <si>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</si>
  <si>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</si>
  <si>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</si>
  <si>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</si>
  <si>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</si>
  <si>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</si>
  <si>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</si>
  <si>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</si>
  <si>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</si>
  <si>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</si>
  <si>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</si>
  <si>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</si>
  <si>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</si>
  <si>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</si>
  <si>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</si>
  <si>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</si>
  <si>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</si>
  <si>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</si>
  <si>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</si>
  <si>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</si>
  <si>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</si>
  <si>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</si>
  <si>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</si>
  <si>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</si>
  <si>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</si>
  <si>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</si>
  <si>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</si>
  <si>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</si>
  <si>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</si>
  <si>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</si>
  <si>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</si>
  <si>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</si>
  <si>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</si>
  <si>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</si>
  <si>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</si>
  <si>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</si>
  <si>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</si>
  <si>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</si>
  <si>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</si>
  <si>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</si>
  <si>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</si>
  <si>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</si>
  <si>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</si>
  <si>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</si>
  <si>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</si>
  <si>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</si>
  <si>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</si>
  <si>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</si>
  <si>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</si>
  <si>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</si>
  <si>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</si>
  <si>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</si>
  <si>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</si>
  <si>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</si>
  <si>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</si>
  <si>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</si>
  <si>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</si>
  <si>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</si>
  <si>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</si>
  <si>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</si>
  <si>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</si>
  <si>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</si>
  <si>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</si>
  <si>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</si>
  <si>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</si>
  <si>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</si>
  <si>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</si>
  <si>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</si>
  <si>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</si>
  <si>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</si>
  <si>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</si>
  <si>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</si>
  <si>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</si>
  <si>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</si>
  <si>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</si>
  <si>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</si>
  <si>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</si>
  <si>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</si>
  <si>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</si>
  <si>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</si>
  <si>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</si>
  <si>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</si>
  <si>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</si>
  <si>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</si>
  <si>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</si>
  <si>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</si>
  <si>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</si>
  <si>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</si>
  <si>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</si>
  <si>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</si>
  <si>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</si>
  <si>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</si>
  <si>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</si>
  <si>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</si>
  <si>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</si>
  <si>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</si>
  <si>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</si>
  <si>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</si>
  <si>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</si>
  <si>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</si>
  <si>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</si>
  <si>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</si>
  <si>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</si>
  <si>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</si>
  <si>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</si>
  <si>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</si>
  <si>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</si>
  <si>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</si>
  <si>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</si>
  <si>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</si>
  <si>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</si>
  <si>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</si>
  <si>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</si>
  <si>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</si>
  <si>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</si>
  <si>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</si>
  <si>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</si>
  <si>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</si>
  <si>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</si>
  <si>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</si>
  <si>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</si>
  <si>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</si>
  <si>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</si>
  <si>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</si>
  <si>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</si>
  <si>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</si>
  <si>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</si>
  <si>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</si>
  <si>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</si>
  <si>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</si>
  <si>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</si>
  <si>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</si>
  <si>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</si>
  <si>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</si>
  <si>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</si>
  <si>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</si>
  <si>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</si>
  <si>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</si>
  <si>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</si>
  <si>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</si>
  <si>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</si>
  <si>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</si>
  <si>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</si>
  <si>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</si>
  <si>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</si>
  <si>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</si>
  <si>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</si>
  <si>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</si>
  <si>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</si>
  <si>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</si>
  <si>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</si>
  <si>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</si>
  <si>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</si>
  <si>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</si>
  <si>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</si>
  <si>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</si>
  <si>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</si>
  <si>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</si>
  <si>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</si>
  <si>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</si>
  <si>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</si>
  <si>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</si>
  <si>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</si>
  <si>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</si>
  <si>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</si>
  <si>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</si>
  <si>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</si>
  <si>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</si>
  <si>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</si>
  <si>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</si>
  <si>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</si>
  <si>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</si>
  <si>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</si>
  <si>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</si>
  <si>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</si>
  <si>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</si>
  <si>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</si>
  <si>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</si>
  <si>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</si>
  <si>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</si>
  <si>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</si>
  <si>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</si>
  <si>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</si>
  <si>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</si>
  <si>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</si>
  <si>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</si>
  <si>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</si>
  <si>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</si>
  <si>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</si>
  <si>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</si>
  <si>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</si>
  <si>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</si>
  <si>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</si>
  <si>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</si>
  <si>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</si>
  <si>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</si>
  <si>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</si>
  <si>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</si>
  <si>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</si>
  <si>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</si>
  <si>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</si>
  <si>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</si>
  <si>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</si>
  <si>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</si>
  <si>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</si>
  <si>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</si>
  <si>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</si>
  <si>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</si>
  <si>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</si>
  <si>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</si>
  <si>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</si>
  <si>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</si>
  <si>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</si>
  <si>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</si>
  <si>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</si>
  <si>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</si>
  <si>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</si>
  <si>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</si>
  <si>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</si>
  <si>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</si>
  <si>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</si>
  <si>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</si>
  <si>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</si>
  <si>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</si>
  <si>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</si>
  <si>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</si>
  <si>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</si>
  <si>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</si>
  <si>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</si>
  <si>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</si>
  <si>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</si>
  <si>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</si>
  <si>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</si>
  <si>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</si>
  <si>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</si>
  <si>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</si>
  <si>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</si>
  <si>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</si>
  <si>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</si>
  <si>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</si>
  <si>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</si>
  <si>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</si>
  <si>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</si>
  <si>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</si>
  <si>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</si>
  <si>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</si>
  <si>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</si>
  <si>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</si>
  <si>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</si>
  <si>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</si>
  <si>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</si>
  <si>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</si>
  <si>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</si>
  <si>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</si>
  <si>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</si>
  <si>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</si>
  <si>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</si>
  <si>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</si>
  <si>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</si>
  <si>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</si>
  <si>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</si>
  <si>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</si>
  <si>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</si>
  <si>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</si>
  <si>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</si>
  <si>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</si>
  <si>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</si>
  <si>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</si>
  <si>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</si>
  <si>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</si>
  <si>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</si>
  <si>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</si>
  <si>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</si>
  <si>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</si>
  <si>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</si>
  <si>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</si>
  <si>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</si>
  <si>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</si>
  <si>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</si>
  <si>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</si>
  <si>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</si>
  <si>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</si>
  <si>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</si>
  <si>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</si>
  <si>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</si>
  <si>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</si>
  <si>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</si>
  <si>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</si>
  <si>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</si>
  <si>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</si>
  <si>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</si>
  <si>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</si>
  <si>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</si>
  <si>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</si>
  <si>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</si>
  <si>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</si>
  <si>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</si>
  <si>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</si>
  <si>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</si>
  <si>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</si>
  <si>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</si>
  <si>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</si>
  <si>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</si>
  <si>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</si>
  <si>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</si>
  <si>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</si>
  <si>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</si>
  <si>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</si>
  <si>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</si>
  <si>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</si>
  <si>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</si>
  <si>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</si>
  <si>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</si>
  <si>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</si>
  <si>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</si>
  <si>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</si>
  <si>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</si>
  <si>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</si>
  <si>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</si>
  <si>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</si>
  <si>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</si>
  <si>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</si>
  <si>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</si>
  <si>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</si>
  <si>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</si>
  <si>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</si>
  <si>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</si>
  <si>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</si>
  <si>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</si>
  <si>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</si>
  <si>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</si>
  <si>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</si>
  <si>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</si>
  <si>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</si>
  <si>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</si>
  <si>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</si>
  <si>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</si>
  <si>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</si>
  <si>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</si>
  <si>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</si>
  <si>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</si>
  <si>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</si>
  <si>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</si>
  <si>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</si>
  <si>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</si>
  <si>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</si>
  <si>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</si>
  <si>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</si>
  <si>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</si>
  <si>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</si>
  <si>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</si>
  <si>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</si>
  <si>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</si>
  <si>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</si>
  <si>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</si>
  <si>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</si>
  <si>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</si>
  <si>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</si>
  <si>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</si>
  <si>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</si>
  <si>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</si>
  <si>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</si>
  <si>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</si>
  <si>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</si>
  <si>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</si>
  <si>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</si>
  <si>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</si>
  <si>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</si>
  <si>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</si>
  <si>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</si>
  <si>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</si>
  <si>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</si>
  <si>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</si>
  <si>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</si>
  <si>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</si>
  <si>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</si>
  <si>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</si>
  <si>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</si>
  <si>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</si>
  <si>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</si>
  <si>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</si>
  <si>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</si>
  <si>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</si>
  <si>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</si>
  <si>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</si>
  <si>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</si>
  <si>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</si>
  <si>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</si>
  <si>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</si>
  <si>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</si>
  <si>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</si>
  <si>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</si>
  <si>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</si>
  <si>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</si>
  <si>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</si>
  <si>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</si>
  <si>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</si>
  <si>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</si>
  <si>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</si>
  <si>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</si>
  <si>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</si>
  <si>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</si>
  <si>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</si>
  <si>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</si>
  <si>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</si>
  <si>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</si>
  <si>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</si>
  <si>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</si>
  <si>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</si>
  <si>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</si>
  <si>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</si>
  <si>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</si>
  <si>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</si>
  <si>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</si>
  <si>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</si>
  <si>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</si>
  <si>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</si>
  <si>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</si>
  <si>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</si>
  <si>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</si>
  <si>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</si>
  <si>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</si>
  <si>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</si>
  <si>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</si>
  <si>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</si>
  <si>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</si>
  <si>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</si>
  <si>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</si>
  <si>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</si>
  <si>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</si>
  <si>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</si>
  <si>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</si>
  <si>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</si>
  <si>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</si>
  <si>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</si>
  <si>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</si>
  <si>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</si>
  <si>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</si>
  <si>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</si>
  <si>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</si>
  <si>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</si>
  <si>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</si>
  <si>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</si>
  <si>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</si>
  <si>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</si>
  <si>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</si>
  <si>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</si>
  <si>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</si>
  <si>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</si>
  <si>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</si>
  <si>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</si>
  <si>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</si>
  <si>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</si>
  <si>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</si>
  <si>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</si>
  <si>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</si>
  <si>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</si>
  <si>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</si>
  <si>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</si>
  <si>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</si>
  <si>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</si>
  <si>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</si>
  <si>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</si>
  <si>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</si>
  <si>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</si>
  <si>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</si>
  <si>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</si>
  <si>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</si>
  <si>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</si>
  <si>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</si>
  <si>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</si>
  <si>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</si>
  <si>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</si>
  <si>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</si>
  <si>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</si>
  <si>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</si>
  <si>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</si>
  <si>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</si>
  <si>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</si>
  <si>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</si>
  <si>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</si>
  <si>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</si>
  <si>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</si>
  <si>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</si>
  <si>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</si>
  <si>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</si>
  <si>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</si>
  <si>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</si>
  <si>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</si>
  <si>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</si>
  <si>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</si>
  <si>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</si>
  <si>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</si>
  <si>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</si>
  <si>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</si>
  <si>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</si>
  <si>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</si>
  <si>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</si>
  <si>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</si>
  <si>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</si>
  <si>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</si>
  <si>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</si>
  <si>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</si>
  <si>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</si>
  <si>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</si>
  <si>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</si>
  <si>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</si>
  <si>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</si>
  <si>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</si>
  <si>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</si>
  <si>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</si>
  <si>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</si>
  <si>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</si>
  <si>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</si>
  <si>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</si>
  <si>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</si>
  <si>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</si>
  <si>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</si>
  <si>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</si>
  <si>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</si>
  <si>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</si>
  <si>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</si>
  <si>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</si>
  <si>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</si>
  <si>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</si>
  <si>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</si>
  <si>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</si>
  <si>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</si>
  <si>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</si>
  <si>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</si>
  <si>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</si>
  <si>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</si>
  <si>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</si>
  <si>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</si>
  <si>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</si>
  <si>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</si>
  <si>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</si>
  <si>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</si>
  <si>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</si>
  <si>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</si>
  <si>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</si>
  <si>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</si>
  <si>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</si>
  <si>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</si>
  <si>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</si>
  <si>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</si>
  <si>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</si>
  <si>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</si>
  <si>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</si>
  <si>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</si>
  <si>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</si>
  <si>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</si>
  <si>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</si>
  <si>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</si>
  <si>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</si>
  <si>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</si>
  <si>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</si>
  <si>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</si>
  <si>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</si>
  <si>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</si>
  <si>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</si>
  <si>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</si>
  <si>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</si>
  <si>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</si>
  <si>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</si>
  <si>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</si>
  <si>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</si>
  <si>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</si>
  <si>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</si>
  <si>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</si>
  <si>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</si>
  <si>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</si>
  <si>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</si>
  <si>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</si>
  <si>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</si>
  <si>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</si>
  <si>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</si>
  <si>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</si>
  <si>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</si>
  <si>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</si>
  <si>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</si>
  <si>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</si>
  <si>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</si>
  <si>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</si>
  <si>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</si>
  <si>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</si>
  <si>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</si>
  <si>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</si>
  <si>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</si>
  <si>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</si>
  <si>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</si>
  <si>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</si>
  <si>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</si>
  <si>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</si>
  <si>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</si>
  <si>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</si>
  <si>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</si>
  <si>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</si>
  <si>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</si>
  <si>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</si>
  <si>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</si>
  <si>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</si>
  <si>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</si>
  <si>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</si>
  <si>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</si>
  <si>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</si>
  <si>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</si>
  <si>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</si>
  <si>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</si>
  <si>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</si>
  <si>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</si>
  <si>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</si>
  <si>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</si>
  <si>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</si>
  <si>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</si>
  <si>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</si>
  <si>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</si>
  <si>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</si>
  <si>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</si>
  <si>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</si>
  <si>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</si>
  <si>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</si>
  <si>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</si>
  <si>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</si>
  <si>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</si>
  <si>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</si>
  <si>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</si>
  <si>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</si>
  <si>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</si>
  <si>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</si>
  <si>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</si>
  <si>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</si>
  <si>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</si>
  <si>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</si>
  <si>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</si>
  <si>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</si>
  <si>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</si>
  <si>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</si>
  <si>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</si>
  <si>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</si>
  <si>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</si>
  <si>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</si>
  <si>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</si>
  <si>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</si>
  <si>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</si>
  <si>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</si>
  <si>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</si>
  <si>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</si>
  <si>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</si>
  <si>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</si>
  <si>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</si>
  <si>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</si>
  <si>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</si>
  <si>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</si>
  <si>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</si>
  <si>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</si>
  <si>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</si>
  <si>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</si>
  <si>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</si>
  <si>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</si>
  <si>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</si>
  <si>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</si>
  <si>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</si>
  <si>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</si>
  <si>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</si>
  <si>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</si>
  <si>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</si>
  <si>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</si>
  <si>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</si>
  <si>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</si>
  <si>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</si>
  <si>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</si>
  <si>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</si>
  <si>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</si>
  <si>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</si>
  <si>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</si>
  <si>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</si>
  <si>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</si>
  <si>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</si>
  <si>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</si>
  <si>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</si>
  <si>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</si>
  <si>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</si>
  <si>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</si>
  <si>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</si>
  <si>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</si>
  <si>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</si>
  <si>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</si>
  <si>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</si>
  <si>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</si>
  <si>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</si>
  <si>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</si>
  <si>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</si>
  <si>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</si>
  <si>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</si>
  <si>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</si>
  <si>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</si>
  <si>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</si>
  <si>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</si>
  <si>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</si>
  <si>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</si>
  <si>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</si>
  <si>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</si>
  <si>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</si>
  <si>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</si>
  <si>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</si>
  <si>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</si>
  <si>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</si>
  <si>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</si>
  <si>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</si>
  <si>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</si>
  <si>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</si>
  <si>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</si>
  <si>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</si>
  <si>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</si>
  <si>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</si>
  <si>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</si>
  <si>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</si>
  <si>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</si>
  <si>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</si>
  <si>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</si>
  <si>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</si>
  <si>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</si>
  <si>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</si>
  <si>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</si>
  <si>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</si>
  <si>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</si>
  <si>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</si>
  <si>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</si>
  <si>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</si>
  <si>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</si>
  <si>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</si>
  <si>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</si>
  <si>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</si>
  <si>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</si>
  <si>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</si>
  <si>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</si>
  <si>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</si>
  <si>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</si>
  <si>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</si>
  <si>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</si>
  <si>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</si>
  <si>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</si>
  <si>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</si>
  <si>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</si>
  <si>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</si>
  <si>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</si>
  <si>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</si>
  <si>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</si>
  <si>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</si>
  <si>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</si>
  <si>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</si>
  <si>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</si>
  <si>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</si>
  <si>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</si>
  <si>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</si>
  <si>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</si>
  <si>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</si>
  <si>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</si>
  <si>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</si>
  <si>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</si>
  <si>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</si>
  <si>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</si>
  <si>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</si>
  <si>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</si>
  <si>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</si>
  <si>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</si>
  <si>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</si>
  <si>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</si>
  <si>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</si>
  <si>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</si>
  <si>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</si>
  <si>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</si>
  <si>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</si>
  <si>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</si>
  <si>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</si>
  <si>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</si>
  <si>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</si>
  <si>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</si>
  <si>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</si>
  <si>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</si>
  <si>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</si>
  <si>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</si>
  <si>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</si>
  <si>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</si>
  <si>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</si>
  <si>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</si>
  <si>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</si>
  <si>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</si>
  <si>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</si>
  <si>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</si>
  <si>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</si>
  <si>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</si>
  <si>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</si>
  <si>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</si>
  <si>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</si>
  <si>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</si>
  <si>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</si>
  <si>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</si>
  <si>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</si>
  <si>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</si>
  <si>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</si>
  <si>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</si>
  <si>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</si>
  <si>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</si>
  <si>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</si>
  <si>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</si>
  <si>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</si>
  <si>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</si>
  <si>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</si>
  <si>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</si>
  <si>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</si>
  <si>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</si>
  <si>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</si>
  <si>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</si>
  <si>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</si>
  <si>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</si>
  <si>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</si>
  <si>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</si>
  <si>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</si>
  <si>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</si>
  <si>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</si>
  <si>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</si>
  <si>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</si>
  <si>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</si>
  <si>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</si>
  <si>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</si>
  <si>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</si>
  <si>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</si>
  <si>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</si>
  <si>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</si>
  <si>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</si>
  <si>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</si>
  <si>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</si>
  <si>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</si>
  <si>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</si>
  <si>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</si>
  <si>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</si>
  <si>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</si>
  <si>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</si>
  <si>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</si>
  <si>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</si>
  <si>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</si>
  <si>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</si>
  <si>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</si>
  <si>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</si>
  <si>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</si>
  <si>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</si>
  <si>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</si>
  <si>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</si>
  <si>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</si>
  <si>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</si>
  <si>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</si>
  <si>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</si>
  <si>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</si>
  <si>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</si>
  <si>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</si>
  <si>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</si>
  <si>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</si>
  <si>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</si>
  <si>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</si>
  <si>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</si>
  <si>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</si>
  <si>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</si>
  <si>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</si>
  <si>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</si>
  <si>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</si>
  <si>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</si>
  <si>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</si>
  <si>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</si>
  <si>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</si>
  <si>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</si>
  <si>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</si>
  <si>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</si>
  <si>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</si>
  <si>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</si>
  <si>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</si>
  <si>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</si>
  <si>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</si>
  <si>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</si>
  <si>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</si>
  <si>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</si>
  <si>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</si>
  <si>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</si>
  <si>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</si>
  <si>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</si>
  <si>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</si>
  <si>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</si>
  <si>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</si>
  <si>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</si>
  <si>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</si>
  <si>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</si>
  <si>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</si>
  <si>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</si>
  <si>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</si>
  <si>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</si>
  <si>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</si>
  <si>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</si>
  <si>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</si>
  <si>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</si>
  <si>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</si>
  <si>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</si>
  <si>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</si>
  <si>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</si>
  <si>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</si>
  <si>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</si>
  <si>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</si>
  <si>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</si>
  <si>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</si>
  <si>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</si>
  <si>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</si>
  <si>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</si>
  <si>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</si>
  <si>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</si>
  <si>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</si>
  <si>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</si>
  <si>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</si>
  <si>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</si>
  <si>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</si>
  <si>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</si>
  <si>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</si>
  <si>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</si>
  <si>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</si>
  <si>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</si>
  <si>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</si>
  <si>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</si>
  <si>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</si>
  <si>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</si>
  <si>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</si>
  <si>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</si>
  <si>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</si>
  <si>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</si>
  <si>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</si>
  <si>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</si>
  <si>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</si>
  <si>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</si>
  <si>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</si>
  <si>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</si>
  <si>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</si>
  <si>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</si>
  <si>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</si>
  <si>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</si>
  <si>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</si>
  <si>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</si>
  <si>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</si>
  <si>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</si>
  <si>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</si>
  <si>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</si>
  <si>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</si>
  <si>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</si>
  <si>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</si>
  <si>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</si>
  <si>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</si>
  <si>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</si>
  <si>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</si>
  <si>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</si>
  <si>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</si>
  <si>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</si>
  <si>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</si>
  <si>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</si>
  <si>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</si>
  <si>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</si>
  <si>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</si>
  <si>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</si>
  <si>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</si>
  <si>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</si>
  <si>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</si>
  <si>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</si>
  <si>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</si>
  <si>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</si>
  <si>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</si>
  <si>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</si>
  <si>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</si>
  <si>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</si>
  <si>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</si>
  <si>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</si>
  <si>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</si>
  <si>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</si>
  <si>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</si>
  <si>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</si>
  <si>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</si>
  <si>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</si>
  <si>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</si>
  <si>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</si>
  <si>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</si>
  <si>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</si>
  <si>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</si>
  <si>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</si>
  <si>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</si>
  <si>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</si>
  <si>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</si>
  <si>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</si>
  <si>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</si>
  <si>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</si>
  <si>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</si>
  <si>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</si>
  <si>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</si>
  <si>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</si>
  <si>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</si>
  <si>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</si>
  <si>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</si>
  <si>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</si>
  <si>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</si>
  <si>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</si>
  <si>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</si>
  <si>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</si>
  <si>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</si>
  <si>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</si>
  <si>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</si>
  <si>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</si>
  <si>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</si>
  <si>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</si>
  <si>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</si>
  <si>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</si>
  <si>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</si>
  <si>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</si>
  <si>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</si>
  <si>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</si>
  <si>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</si>
  <si>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</si>
  <si>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</si>
  <si>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</si>
  <si>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</si>
  <si>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</si>
  <si>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</si>
  <si>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</si>
  <si>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</si>
  <si>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</si>
  <si>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</si>
  <si>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</si>
  <si>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</si>
  <si>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</si>
  <si>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</si>
  <si>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</si>
  <si>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</si>
  <si>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</si>
  <si>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</si>
  <si>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</si>
  <si>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</si>
  <si>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</si>
  <si>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</si>
  <si>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</si>
  <si>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</si>
  <si>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</si>
  <si>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</si>
  <si>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</si>
  <si>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</si>
  <si>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</si>
  <si>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</si>
  <si>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</si>
  <si>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</si>
  <si>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</si>
  <si>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</si>
  <si>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</si>
  <si>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</si>
  <si>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</si>
  <si>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</si>
  <si>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</si>
  <si>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</si>
  <si>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</si>
  <si>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</si>
  <si>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</si>
  <si>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</si>
  <si>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</si>
  <si>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</si>
  <si>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</si>
  <si>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</si>
  <si>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</si>
  <si>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</si>
  <si>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</si>
  <si>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</si>
  <si>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</si>
  <si>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</si>
  <si>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</si>
  <si>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</si>
  <si>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</si>
  <si>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</si>
  <si>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</si>
  <si>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</si>
  <si>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</si>
  <si>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</si>
  <si>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</si>
  <si>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</si>
  <si>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</si>
  <si>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</si>
  <si>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</si>
  <si>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</si>
  <si>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</si>
  <si>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</si>
  <si>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</si>
  <si>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</si>
  <si>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</si>
  <si>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</si>
  <si>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</si>
  <si>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</si>
  <si>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</si>
  <si>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</si>
  <si>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</si>
  <si>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</si>
  <si>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</si>
  <si>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</si>
  <si>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</si>
  <si>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</si>
  <si>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</si>
  <si>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</si>
  <si>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</si>
  <si>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</si>
  <si>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</si>
  <si>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</si>
  <si>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</si>
  <si>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</si>
  <si>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</si>
  <si>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</si>
  <si>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</si>
  <si>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</si>
  <si>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</si>
  <si>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</si>
  <si>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</si>
  <si>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</si>
  <si>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</si>
  <si>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</si>
  <si>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</si>
  <si>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</si>
  <si>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</si>
  <si>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</si>
  <si>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</si>
  <si>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</si>
  <si>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</si>
  <si>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</si>
  <si>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</si>
  <si>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</si>
  <si>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</si>
  <si>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</si>
  <si>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</si>
  <si>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</si>
  <si>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</si>
  <si>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</si>
  <si>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</si>
  <si>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</si>
  <si>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</si>
  <si>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</si>
  <si>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</si>
  <si>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</si>
  <si>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</si>
  <si>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</si>
  <si>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</si>
  <si>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</si>
  <si>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</si>
  <si>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</si>
  <si>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</si>
  <si>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</si>
  <si>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</si>
  <si>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</si>
  <si>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</si>
  <si>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</si>
  <si>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</si>
  <si>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</si>
  <si>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</si>
  <si>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</si>
  <si>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</si>
  <si>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</si>
  <si>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</si>
  <si>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</si>
  <si>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</si>
  <si>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</si>
  <si>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</si>
  <si>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</si>
  <si>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</si>
  <si>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</si>
  <si>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</si>
  <si>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</si>
  <si>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</si>
  <si>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</si>
  <si>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</si>
  <si>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</si>
  <si>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</si>
  <si>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</si>
  <si>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</si>
  <si>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</si>
  <si>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</si>
  <si>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</si>
  <si>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</si>
  <si>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</si>
  <si>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</si>
  <si>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</si>
  <si>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</si>
  <si>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</si>
  <si>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</si>
  <si>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</si>
  <si>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</si>
  <si>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</si>
  <si>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</si>
  <si>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</si>
  <si>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</si>
  <si>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</si>
  <si>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</si>
  <si>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</si>
  <si>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</si>
  <si>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</si>
  <si>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</si>
  <si>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</si>
  <si>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</si>
  <si>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</si>
  <si>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</si>
  <si>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</si>
  <si>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</si>
  <si>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</si>
  <si>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</si>
  <si>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</si>
  <si>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</si>
  <si>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</si>
  <si>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</si>
  <si>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</si>
  <si>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</si>
  <si>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</si>
  <si>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</si>
  <si>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</si>
  <si>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</si>
  <si>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</si>
  <si>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</si>
  <si>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</si>
  <si>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</si>
  <si>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</si>
  <si>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</si>
  <si>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</si>
  <si>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</si>
  <si>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</si>
  <si>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</si>
  <si>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</si>
  <si>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</si>
  <si>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</si>
  <si>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</si>
  <si>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</si>
  <si>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</si>
  <si>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</si>
  <si>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</si>
  <si>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</si>
  <si>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</si>
  <si>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</si>
  <si>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</si>
  <si>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</si>
  <si>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</si>
  <si>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</si>
  <si>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</si>
  <si>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</si>
  <si>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</si>
  <si>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</si>
  <si>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</si>
  <si>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</si>
  <si>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</si>
  <si>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</si>
  <si>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</si>
  <si>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</si>
  <si>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</si>
  <si>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</si>
  <si>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</si>
  <si>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</si>
  <si>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</si>
  <si>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</si>
  <si>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</si>
  <si>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</si>
  <si>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</si>
  <si>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</si>
  <si>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</si>
  <si>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</si>
  <si>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</si>
  <si>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</si>
  <si>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</si>
  <si>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</si>
  <si>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</si>
  <si>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</si>
  <si>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</si>
  <si>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</si>
  <si>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</si>
  <si>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</si>
  <si>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</si>
  <si>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</si>
  <si>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</si>
  <si>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</si>
  <si>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</si>
  <si>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</si>
  <si>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</si>
  <si>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</si>
  <si>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</si>
  <si>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</si>
  <si>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</si>
  <si>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</si>
  <si>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</si>
  <si>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</si>
  <si>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</si>
  <si>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</si>
  <si>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</si>
  <si>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</si>
  <si>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</si>
  <si>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</si>
  <si>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</si>
  <si>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</si>
  <si>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</si>
  <si>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</si>
  <si>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</si>
  <si>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</si>
  <si>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</si>
  <si>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</si>
  <si>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</si>
  <si>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</si>
  <si>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</si>
  <si>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</si>
  <si>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</si>
  <si>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</si>
  <si>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</si>
  <si>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</si>
  <si>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</si>
  <si>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</si>
  <si>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</si>
  <si>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</si>
  <si>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</si>
  <si>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</si>
  <si>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</si>
  <si>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</si>
  <si>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</si>
  <si>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</si>
  <si>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</si>
  <si>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</si>
  <si>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</si>
  <si>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</si>
  <si>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</si>
  <si>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</si>
  <si>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</si>
  <si>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</si>
  <si>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</si>
  <si>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</si>
  <si>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</si>
  <si>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</si>
  <si>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</si>
  <si>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</si>
  <si>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</si>
  <si>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</si>
  <si>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</si>
  <si>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</si>
  <si>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</si>
  <si>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</si>
  <si>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</si>
  <si>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</si>
  <si>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</si>
  <si>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</si>
  <si>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</si>
  <si>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</si>
  <si>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</si>
  <si>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</si>
  <si>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</si>
  <si>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</si>
  <si>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</si>
  <si>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</si>
  <si>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</si>
  <si>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</si>
  <si>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</si>
  <si>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</si>
  <si>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</si>
  <si>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</si>
  <si>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</si>
  <si>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</si>
  <si>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</si>
  <si>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</si>
  <si>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</si>
  <si>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</si>
  <si>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</si>
  <si>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</si>
  <si>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</si>
  <si>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</si>
  <si>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</si>
  <si>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</si>
  <si>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</si>
  <si>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</si>
  <si>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</si>
  <si>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</si>
  <si>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</si>
  <si>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</si>
  <si>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</si>
  <si>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</si>
  <si>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</si>
  <si>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</si>
  <si>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</si>
  <si>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</si>
  <si>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</si>
  <si>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</si>
  <si>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</si>
  <si>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</si>
  <si>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</si>
  <si>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</si>
  <si>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</si>
  <si>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</si>
  <si>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</si>
  <si>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</si>
  <si>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</si>
  <si>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</si>
  <si>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</si>
  <si>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</si>
  <si>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</si>
  <si>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</si>
  <si>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</si>
  <si>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</si>
  <si>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</si>
  <si>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</si>
  <si>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</si>
  <si>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</si>
  <si>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</si>
  <si>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</si>
  <si>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</si>
  <si>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</si>
  <si>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</si>
  <si>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</si>
  <si>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</si>
  <si>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</si>
  <si>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</si>
  <si>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</si>
  <si>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</si>
  <si>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</si>
  <si>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</si>
  <si>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</si>
  <si>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</si>
  <si>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</si>
  <si>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</si>
  <si>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</si>
  <si>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</si>
  <si>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</si>
  <si>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</si>
  <si>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</si>
  <si>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</si>
  <si>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</si>
  <si>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</si>
  <si>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</si>
  <si>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</si>
  <si>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</si>
  <si>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</si>
  <si>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</si>
  <si>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</si>
  <si>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</si>
  <si>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</si>
  <si>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</si>
  <si>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</si>
  <si>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</si>
  <si>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</si>
  <si>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</si>
  <si>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</si>
  <si>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</si>
  <si>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</si>
  <si>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</si>
  <si>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</si>
  <si>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</si>
  <si>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</si>
  <si>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</si>
  <si>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</si>
  <si>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</si>
  <si>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</si>
  <si>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</si>
  <si>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</si>
  <si>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</si>
  <si>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</si>
  <si>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</si>
  <si>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</si>
  <si>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</si>
  <si>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</si>
  <si>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</si>
  <si>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</si>
  <si>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</si>
  <si>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</si>
  <si>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</si>
  <si>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</si>
  <si>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</si>
  <si>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</si>
  <si>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</si>
  <si>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</si>
  <si>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</si>
  <si>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</si>
  <si>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</si>
  <si>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</si>
  <si>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</si>
  <si>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</si>
  <si>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</si>
  <si>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</si>
  <si>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</si>
  <si>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</si>
  <si>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</si>
  <si>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</si>
  <si>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</si>
  <si>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</si>
  <si>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</si>
  <si>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</si>
  <si>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</si>
  <si>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</si>
  <si>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</si>
  <si>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</si>
  <si>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</si>
  <si>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</si>
  <si>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</si>
  <si>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</si>
  <si>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</si>
  <si>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</si>
  <si>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</si>
  <si>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</si>
  <si>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</si>
  <si>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</si>
  <si>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</si>
  <si>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</si>
  <si>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</si>
  <si>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</si>
  <si>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</si>
  <si>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</si>
  <si>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</si>
  <si>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</si>
  <si>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</si>
  <si>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</si>
  <si>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</si>
  <si>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</si>
  <si>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</si>
  <si>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</si>
  <si>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</si>
  <si>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</si>
  <si>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</si>
  <si>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</si>
  <si>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</si>
  <si>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</si>
  <si>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</si>
  <si>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</si>
  <si>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</si>
  <si>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</si>
  <si>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</si>
  <si>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</si>
  <si>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</si>
  <si>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</si>
  <si>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</si>
  <si>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</si>
  <si>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</si>
  <si>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</si>
  <si>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</si>
  <si>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</si>
  <si>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</si>
  <si>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</si>
  <si>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</si>
  <si>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</si>
  <si>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</si>
  <si>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</si>
  <si>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</si>
  <si>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</si>
  <si>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</si>
  <si>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</si>
  <si>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</si>
  <si>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</si>
  <si>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</si>
  <si>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</si>
  <si>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</si>
  <si>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</si>
  <si>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</si>
  <si>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</si>
  <si>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</si>
  <si>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</si>
  <si>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</si>
  <si>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</si>
  <si>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</si>
  <si>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</si>
  <si>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</si>
  <si>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</si>
  <si>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</si>
  <si>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</si>
  <si>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</si>
  <si>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</si>
  <si>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</si>
  <si>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</si>
  <si>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</si>
  <si>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</si>
  <si>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</si>
  <si>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</si>
  <si>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</si>
  <si>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</si>
  <si>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</si>
  <si>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</si>
  <si>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</si>
  <si>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</si>
  <si>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</si>
  <si>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</si>
  <si>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</si>
  <si>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</si>
  <si>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</si>
  <si>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</si>
  <si>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</si>
  <si>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</si>
  <si>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</si>
  <si>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</si>
  <si>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</si>
  <si>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</si>
  <si>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</si>
  <si>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</si>
  <si>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</si>
  <si>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</si>
  <si>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</si>
  <si>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</si>
  <si>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</si>
  <si>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</si>
  <si>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</si>
  <si>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</si>
  <si>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</si>
  <si>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</si>
  <si>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</si>
  <si>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</si>
  <si>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</si>
  <si>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</si>
  <si>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</si>
  <si>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</si>
  <si>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</si>
  <si>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</si>
  <si>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</si>
  <si>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</si>
  <si>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</si>
  <si>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</si>
  <si>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</si>
  <si>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</si>
  <si>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</si>
  <si>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</si>
  <si>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</si>
  <si>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</si>
  <si>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</si>
  <si>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</si>
  <si>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</si>
  <si>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</si>
  <si>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</si>
  <si>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</si>
  <si>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</si>
  <si>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</si>
  <si>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</si>
  <si>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</si>
  <si>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</si>
  <si>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</si>
  <si>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</si>
  <si>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</si>
  <si>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</si>
  <si>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</si>
  <si>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</si>
  <si>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</si>
  <si>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</si>
  <si>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</si>
  <si>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</si>
  <si>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</si>
  <si>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</si>
  <si>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</si>
  <si>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</si>
  <si>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</si>
  <si>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</si>
  <si>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</si>
  <si>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</si>
  <si>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</si>
  <si>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</si>
  <si>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</si>
  <si>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</si>
  <si>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</si>
  <si>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</si>
  <si>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</si>
  <si>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</si>
  <si>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</si>
  <si>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</si>
  <si>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</si>
  <si>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</si>
  <si>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</si>
  <si>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</si>
  <si>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</si>
  <si>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</si>
  <si>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</si>
  <si>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</si>
  <si>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</si>
  <si>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</si>
  <si>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</si>
  <si>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</si>
  <si>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</si>
  <si>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</si>
  <si>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</si>
  <si>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</si>
  <si>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</si>
  <si>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</si>
  <si>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</si>
  <si>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</si>
  <si>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</si>
  <si>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</si>
  <si>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</si>
  <si>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</si>
  <si>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</si>
  <si>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</si>
  <si>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</si>
  <si>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</si>
  <si>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</si>
  <si>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</si>
  <si>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</si>
  <si>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</si>
  <si>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</si>
  <si>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</si>
  <si>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</si>
  <si>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</si>
  <si>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</si>
  <si>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</si>
  <si>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</si>
  <si>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</si>
  <si>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</si>
  <si>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</si>
  <si>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</si>
  <si>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</si>
  <si>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</si>
  <si>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</si>
  <si>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</si>
  <si>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</si>
  <si>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</si>
  <si>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</si>
  <si>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</si>
  <si>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</si>
  <si>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</si>
  <si>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</si>
  <si>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</si>
  <si>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</si>
  <si>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</si>
  <si>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</si>
  <si>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</si>
  <si>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</si>
  <si>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</si>
  <si>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</si>
  <si>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</si>
  <si>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</si>
  <si>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</si>
  <si>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</si>
  <si>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</si>
  <si>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</si>
  <si>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</si>
  <si>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</si>
  <si>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</si>
  <si>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</si>
  <si>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</si>
  <si>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</si>
  <si>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</si>
  <si>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</si>
  <si>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</si>
  <si>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</si>
  <si>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</si>
  <si>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</si>
  <si>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</si>
  <si>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</si>
  <si>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</si>
  <si>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</si>
  <si>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</si>
  <si>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</si>
  <si>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</si>
  <si>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</si>
  <si>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</si>
  <si>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</si>
  <si>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</si>
  <si>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</si>
  <si>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</si>
  <si>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</si>
  <si>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</si>
  <si>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</si>
  <si>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</si>
  <si>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</si>
  <si>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</si>
  <si>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</si>
  <si>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</si>
  <si>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</si>
  <si>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</si>
  <si>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</si>
  <si>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</si>
  <si>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</si>
  <si>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</si>
  <si>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</si>
  <si>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</si>
  <si>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</si>
  <si>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</si>
  <si>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</si>
  <si>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</si>
  <si>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</si>
  <si>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</si>
  <si>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</si>
  <si>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</si>
  <si>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</si>
  <si>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</si>
  <si>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</si>
  <si>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</si>
  <si>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</si>
  <si>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</si>
  <si>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</si>
  <si>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</si>
  <si>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</si>
  <si>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</si>
  <si>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</si>
  <si>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</si>
  <si>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</si>
  <si>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</si>
  <si>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</si>
  <si>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</si>
  <si>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</si>
  <si>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</si>
  <si>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</si>
  <si>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</si>
  <si>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</si>
  <si>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</si>
  <si>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</si>
  <si>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</si>
  <si>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</si>
  <si>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</si>
  <si>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</si>
  <si>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</si>
  <si>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</si>
  <si>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</si>
  <si>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</si>
  <si>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</si>
  <si>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</si>
  <si>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</si>
  <si>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</si>
  <si>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</si>
  <si>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</si>
  <si>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</si>
  <si>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</si>
  <si>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</si>
  <si>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</si>
  <si>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</si>
  <si>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</si>
  <si>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</si>
  <si>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</si>
  <si>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</si>
  <si>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</si>
  <si>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</si>
  <si>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</si>
  <si>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</si>
  <si>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</si>
  <si>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</si>
  <si>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</si>
  <si>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</si>
  <si>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</si>
  <si>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</si>
  <si>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</si>
  <si>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</si>
  <si>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</si>
  <si>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</si>
  <si>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</si>
  <si>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</si>
  <si>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</si>
  <si>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</si>
  <si>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</si>
  <si>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</si>
  <si>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</si>
  <si>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</si>
  <si>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</si>
  <si>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</si>
  <si>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</si>
  <si>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</si>
  <si>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</si>
  <si>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</si>
  <si>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</si>
  <si>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</si>
  <si>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</si>
  <si>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</si>
  <si>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</si>
  <si>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</si>
  <si>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</si>
  <si>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</si>
  <si>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</si>
  <si>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</si>
  <si>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</si>
  <si>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</si>
  <si>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</si>
  <si>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</si>
  <si>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</si>
  <si>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</si>
  <si>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</si>
  <si>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</si>
  <si>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</si>
  <si>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</si>
  <si>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</si>
  <si>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</si>
  <si>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</si>
  <si>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</si>
  <si>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</si>
  <si>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</si>
  <si>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</si>
  <si>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</si>
  <si>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</si>
  <si>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</si>
  <si>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</si>
  <si>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</si>
  <si>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</si>
  <si>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</si>
  <si>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</si>
  <si>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</si>
  <si>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</si>
  <si>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</si>
  <si>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</si>
  <si>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</si>
  <si>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</si>
  <si>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</si>
  <si>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</si>
  <si>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</si>
  <si>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</si>
  <si>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</si>
  <si>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</si>
  <si>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</si>
  <si>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</si>
  <si>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</si>
  <si>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</si>
  <si>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</si>
  <si>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</si>
  <si>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</si>
  <si>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</si>
  <si>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</si>
  <si>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</si>
  <si>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</si>
  <si>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</si>
  <si>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</si>
  <si>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</si>
  <si>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</si>
  <si>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</si>
  <si>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</si>
  <si>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</si>
  <si>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</si>
  <si>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</si>
  <si>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</si>
  <si>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</si>
  <si>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</si>
  <si>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</si>
  <si>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</si>
  <si>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</si>
  <si>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</si>
  <si>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</si>
  <si>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</si>
  <si>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</si>
  <si>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</si>
  <si>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</si>
  <si>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</si>
  <si>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</si>
  <si>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</si>
  <si>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</si>
  <si>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</si>
  <si>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</si>
  <si>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</si>
  <si>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</si>
  <si>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</si>
  <si>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</si>
  <si>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</si>
  <si>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</si>
  <si>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</si>
  <si>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</si>
  <si>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</si>
  <si>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</si>
  <si>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</si>
  <si>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</si>
  <si>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</si>
  <si>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</si>
  <si>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</si>
  <si>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</si>
  <si>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</si>
  <si>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</si>
  <si>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</si>
  <si>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</si>
  <si>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</si>
  <si>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</si>
  <si>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</si>
  <si>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</si>
  <si>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</si>
  <si>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</si>
  <si>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</si>
  <si>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</si>
  <si>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</si>
  <si>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</si>
  <si>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</si>
  <si>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</si>
  <si>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</si>
  <si>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</si>
  <si>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</si>
  <si>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</si>
  <si>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</si>
  <si>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</si>
  <si>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</si>
  <si>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</si>
  <si>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</si>
  <si>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</si>
  <si>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</si>
  <si>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</si>
  <si>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</si>
  <si>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</si>
  <si>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</si>
  <si>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</si>
  <si>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</si>
  <si>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</si>
  <si>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</si>
  <si>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</si>
  <si>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</si>
  <si>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</si>
  <si>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</si>
  <si>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</si>
  <si>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</si>
  <si>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</si>
  <si>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</si>
  <si>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</si>
  <si>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</si>
  <si>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</si>
  <si>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</si>
  <si>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</si>
  <si>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</si>
  <si>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</si>
  <si>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</si>
  <si>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</si>
  <si>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</si>
  <si>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</si>
  <si>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</si>
  <si>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</si>
  <si>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</si>
  <si>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</si>
  <si>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</si>
  <si>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</si>
  <si>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</si>
  <si>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</si>
  <si>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</si>
  <si>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</si>
  <si>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</si>
  <si>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</si>
  <si>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</si>
  <si>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</si>
  <si>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</si>
  <si>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</si>
  <si>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</si>
  <si>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</si>
  <si>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</si>
  <si>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</si>
  <si>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</si>
  <si>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</si>
  <si>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</si>
  <si>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</si>
  <si>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</si>
  <si>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</si>
  <si>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</si>
  <si>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</si>
  <si>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</si>
  <si>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</si>
  <si>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</si>
  <si>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</si>
  <si>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</si>
  <si>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</si>
  <si>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</si>
  <si>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</si>
  <si>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</si>
  <si>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</si>
  <si>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</si>
  <si>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</si>
  <si>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</si>
  <si>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</si>
  <si>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</si>
  <si>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</si>
  <si>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</si>
  <si>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</si>
  <si>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</si>
  <si>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</si>
  <si>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</si>
  <si>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</si>
  <si>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</si>
  <si>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</si>
  <si>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</si>
  <si>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</si>
  <si>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</si>
  <si>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</si>
  <si>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</si>
  <si>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</si>
  <si>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</si>
  <si>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</si>
  <si>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</si>
  <si>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</si>
  <si>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</si>
  <si>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</si>
  <si>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</si>
  <si>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</si>
  <si>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</si>
  <si>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</si>
  <si>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</si>
  <si>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</si>
  <si>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</si>
  <si>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</si>
  <si>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</si>
  <si>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</si>
  <si>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</si>
  <si>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</si>
  <si>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</si>
  <si>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</si>
  <si>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</si>
  <si>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</si>
  <si>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</si>
  <si>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</si>
  <si>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</si>
  <si>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</si>
  <si>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</si>
  <si>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</si>
  <si>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</si>
  <si>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</si>
  <si>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</si>
  <si>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</si>
  <si>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</si>
  <si>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</si>
  <si>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</si>
  <si>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</si>
  <si>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</si>
  <si>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</si>
  <si>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</si>
  <si>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</si>
  <si>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</si>
  <si>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</si>
  <si>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</si>
  <si>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</si>
  <si>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</si>
  <si>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</si>
  <si>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</si>
  <si>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</si>
  <si>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</si>
  <si>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</si>
  <si>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</si>
  <si>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</si>
  <si>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</si>
  <si>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</si>
  <si>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</si>
  <si>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</si>
  <si>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</si>
  <si>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</si>
  <si>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</si>
  <si>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</si>
  <si>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</si>
  <si>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</si>
  <si>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</si>
  <si>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</si>
  <si>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</si>
  <si>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</si>
  <si>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</si>
  <si>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</si>
  <si>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</si>
  <si>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</si>
  <si>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</si>
  <si>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</si>
  <si>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</si>
  <si>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</si>
  <si>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</si>
  <si>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</si>
  <si>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</si>
  <si>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</si>
  <si>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</si>
  <si>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</si>
  <si>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</si>
  <si>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</si>
  <si>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</si>
  <si>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</si>
  <si>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</si>
  <si>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</si>
  <si>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</si>
  <si>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</si>
  <si>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</si>
  <si>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</si>
  <si>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</si>
  <si>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</si>
  <si>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</si>
  <si>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</si>
  <si>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</si>
  <si>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</si>
  <si>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</si>
  <si>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</si>
  <si>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</si>
  <si>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</si>
  <si>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</si>
  <si>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</si>
  <si>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</si>
  <si>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</si>
  <si>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</si>
  <si>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</si>
  <si>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</si>
  <si>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</si>
  <si>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</si>
  <si>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</si>
  <si>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</si>
  <si>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</si>
  <si>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</si>
  <si>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</si>
  <si>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</si>
  <si>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</si>
  <si>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</si>
  <si>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</si>
  <si>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</si>
  <si>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</si>
  <si>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</si>
  <si>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</si>
  <si>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</si>
  <si>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</si>
  <si>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</si>
  <si>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</si>
  <si>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</si>
  <si>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</si>
  <si>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</si>
  <si>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</si>
  <si>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</si>
  <si>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</si>
  <si>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</si>
  <si>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</si>
  <si>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</si>
  <si>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</si>
  <si>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</si>
  <si>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</si>
  <si>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</si>
  <si>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</si>
  <si>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</si>
  <si>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</si>
  <si>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</si>
  <si>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</si>
  <si>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</si>
  <si>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</si>
  <si>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</si>
  <si>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</si>
  <si>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</si>
  <si>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</si>
  <si>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</si>
  <si>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</si>
  <si>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</si>
  <si>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</si>
  <si>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</si>
  <si>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</si>
  <si>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</si>
  <si>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</si>
  <si>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</si>
  <si>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</si>
  <si>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</si>
  <si>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</si>
  <si>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</si>
  <si>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</si>
  <si>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</si>
  <si>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</si>
  <si>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</si>
  <si>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</si>
  <si>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</si>
  <si>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</si>
  <si>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</si>
  <si>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</si>
  <si>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</si>
  <si>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</si>
  <si>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</si>
  <si>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</si>
  <si>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</si>
  <si>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</si>
  <si>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</si>
  <si>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</si>
  <si>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</si>
  <si>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</si>
  <si>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</si>
  <si>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</si>
  <si>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</si>
  <si>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</si>
  <si>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</si>
  <si>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</si>
  <si>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</si>
  <si>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</si>
  <si>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</si>
  <si>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</si>
  <si>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</si>
  <si>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</si>
  <si>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</si>
  <si>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</si>
  <si>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</si>
  <si>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</si>
  <si>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</si>
  <si>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</si>
  <si>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</si>
  <si>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</si>
  <si>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</si>
  <si>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</si>
  <si>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</si>
  <si>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</si>
  <si>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</si>
  <si>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</si>
  <si>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</si>
  <si>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</si>
  <si>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</si>
  <si>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</si>
  <si>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</si>
  <si>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</si>
  <si>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</si>
  <si>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</si>
  <si>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</si>
  <si>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</si>
  <si>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</si>
  <si>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</si>
  <si>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</si>
  <si>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</si>
  <si>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</si>
  <si>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</si>
  <si>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</si>
  <si>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</si>
  <si>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</si>
  <si>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</si>
  <si>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</si>
  <si>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</si>
  <si>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</si>
  <si>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</si>
  <si>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</si>
  <si>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</si>
  <si>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</si>
  <si>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</si>
  <si>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</si>
  <si>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</si>
  <si>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</si>
  <si>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</si>
  <si>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</si>
  <si>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</si>
  <si>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</si>
  <si>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</si>
  <si>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</si>
  <si>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</si>
  <si>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</si>
  <si>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</si>
  <si>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</si>
  <si>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</si>
  <si>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</si>
  <si>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</si>
  <si>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</si>
  <si>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</si>
  <si>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</si>
  <si>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</si>
  <si>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</si>
  <si>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</si>
  <si>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</si>
  <si>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</si>
  <si>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</si>
  <si>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</si>
  <si>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</si>
  <si>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</si>
  <si>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</si>
  <si>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</si>
  <si>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</si>
  <si>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</si>
  <si>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</si>
  <si>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</si>
  <si>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</si>
  <si>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</si>
  <si>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</si>
  <si>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</si>
  <si>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</si>
  <si>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</si>
  <si>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</si>
  <si>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</si>
  <si>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</si>
  <si>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</si>
  <si>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</si>
  <si>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</si>
  <si>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</si>
  <si>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</si>
  <si>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</si>
  <si>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</si>
  <si>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</si>
  <si>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</si>
  <si>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</si>
  <si>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</si>
  <si>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</si>
  <si>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</si>
  <si>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</si>
  <si>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</si>
  <si>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</si>
  <si>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</si>
  <si>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</si>
  <si>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</si>
  <si>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</si>
  <si>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</si>
  <si>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</si>
  <si>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</si>
  <si>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</si>
  <si>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</si>
  <si>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</si>
  <si>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</si>
  <si>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</si>
  <si>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</si>
  <si>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</si>
  <si>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</si>
  <si>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</si>
  <si>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</si>
  <si>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</si>
  <si>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</si>
  <si>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</si>
  <si>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</si>
  <si>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</si>
  <si>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</si>
  <si>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</si>
  <si>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</si>
  <si>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</si>
  <si>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</si>
  <si>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</si>
  <si>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</si>
  <si>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</si>
  <si>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</si>
  <si>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</si>
  <si>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</si>
  <si>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</si>
  <si>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</si>
  <si>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</si>
  <si>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</si>
  <si>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</si>
  <si>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</si>
  <si>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</si>
  <si>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</si>
  <si>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</si>
  <si>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</si>
  <si>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</si>
  <si>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</si>
  <si>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</si>
  <si>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</si>
  <si>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</si>
  <si>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</si>
  <si>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</si>
  <si>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</si>
  <si>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</si>
  <si>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</si>
  <si>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</si>
  <si>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</si>
  <si>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</si>
  <si>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</si>
  <si>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</si>
  <si>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</si>
  <si>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</si>
  <si>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</si>
  <si>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</si>
  <si>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</si>
  <si>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</si>
  <si>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</si>
  <si>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</si>
  <si>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</si>
  <si>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</si>
  <si>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</si>
  <si>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</si>
  <si>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</si>
  <si>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</si>
  <si>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</si>
  <si>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</si>
  <si>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</si>
  <si>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</si>
  <si>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</si>
  <si>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</si>
  <si>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</si>
  <si>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</si>
  <si>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</si>
  <si>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</si>
  <si>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</si>
  <si>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</si>
  <si>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</si>
  <si>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</si>
  <si>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</si>
  <si>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</si>
  <si>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</si>
  <si>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</si>
  <si>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</si>
  <si>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</si>
  <si>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</si>
  <si>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</si>
  <si>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</si>
  <si>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</si>
  <si>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</si>
  <si>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</si>
  <si>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</si>
  <si>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</si>
  <si>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</si>
  <si>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</si>
  <si>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</si>
  <si>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</si>
  <si>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</si>
  <si>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</si>
  <si>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</si>
  <si>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</si>
  <si>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</si>
  <si>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</si>
  <si>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</si>
  <si>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</si>
  <si>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</si>
  <si>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</si>
  <si>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</si>
  <si>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</si>
  <si>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</si>
  <si>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</si>
  <si>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</si>
  <si>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</si>
  <si>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</si>
  <si>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</si>
  <si>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</si>
  <si>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</si>
  <si>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</si>
  <si>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</si>
  <si>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</si>
  <si>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</si>
  <si>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</si>
  <si>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</si>
  <si>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</si>
  <si>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</si>
  <si>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</si>
  <si>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</si>
  <si>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</si>
  <si>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</si>
  <si>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</si>
  <si>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</si>
  <si>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</si>
  <si>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</si>
  <si>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</si>
  <si>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</si>
  <si>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</si>
  <si>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</si>
  <si>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</si>
  <si>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</si>
  <si>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</si>
  <si>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</si>
  <si>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</si>
  <si>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</si>
  <si>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</si>
  <si>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</si>
  <si>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</si>
  <si>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</si>
  <si>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</si>
  <si>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</si>
  <si>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</si>
  <si>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</si>
  <si>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</si>
  <si>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</si>
  <si>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</si>
  <si>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</si>
  <si>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</si>
  <si>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</si>
  <si>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</si>
  <si>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</si>
  <si>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</si>
  <si>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</si>
  <si>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</si>
  <si>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</si>
  <si>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</si>
  <si>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</si>
  <si>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</si>
  <si>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</si>
  <si>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</si>
  <si>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</si>
  <si>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</si>
  <si>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</si>
  <si>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</si>
  <si>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</si>
  <si>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</si>
  <si>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</si>
  <si>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</si>
  <si>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</si>
  <si>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</si>
  <si>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</si>
  <si>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</si>
  <si>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</si>
  <si>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</si>
  <si>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</si>
  <si>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</si>
  <si>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</si>
  <si>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</si>
  <si>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</si>
  <si>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</si>
  <si>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</si>
  <si>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</si>
  <si>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</si>
  <si>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</si>
  <si>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</si>
  <si>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</si>
  <si>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</si>
  <si>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</si>
  <si>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</si>
  <si>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</si>
  <si>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</si>
  <si>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</si>
  <si>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</si>
  <si>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</si>
  <si>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</si>
  <si>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</si>
  <si>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</si>
  <si>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</si>
  <si>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</si>
  <si>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</si>
  <si>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</si>
  <si>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</si>
  <si>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</si>
  <si>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</si>
  <si>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</si>
  <si>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</si>
  <si>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</si>
  <si>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</si>
  <si>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</si>
  <si>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</si>
  <si>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</si>
  <si>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</si>
  <si>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</si>
  <si>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</si>
  <si>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</si>
  <si>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</si>
  <si>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</si>
  <si>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</si>
  <si>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</si>
  <si>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</si>
  <si>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</si>
  <si>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</si>
  <si>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</si>
  <si>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</si>
  <si>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</si>
  <si>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</si>
  <si>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</si>
  <si>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</si>
  <si>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</si>
  <si>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</si>
  <si>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</si>
  <si>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</si>
  <si>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</si>
  <si>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</si>
  <si>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</si>
  <si>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</si>
  <si>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</si>
  <si>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</si>
  <si>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</si>
  <si>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</si>
  <si>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</si>
  <si>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</si>
  <si>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</si>
  <si>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</si>
  <si>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</si>
  <si>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</si>
  <si>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</si>
  <si>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</si>
  <si>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</si>
  <si>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</si>
  <si>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</si>
  <si>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</si>
  <si>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</si>
  <si>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</si>
  <si>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</si>
  <si>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</si>
  <si>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</si>
  <si>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</si>
  <si>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</si>
  <si>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</si>
  <si>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</si>
  <si>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</si>
  <si>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</si>
  <si>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</si>
  <si>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</si>
  <si>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</si>
  <si>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</si>
  <si>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</si>
  <si>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</si>
  <si>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</si>
  <si>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</si>
  <si>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</si>
  <si>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</si>
  <si>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</si>
  <si>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</si>
  <si>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</si>
  <si>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</si>
  <si>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</si>
  <si>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</si>
  <si>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</si>
  <si>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</si>
  <si>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</si>
  <si>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</si>
  <si>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</si>
  <si>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</si>
  <si>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</si>
  <si>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</si>
  <si>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</si>
  <si>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</si>
  <si>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</si>
  <si>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</si>
  <si>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</si>
  <si>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</si>
  <si>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</si>
  <si>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</si>
  <si>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</si>
  <si>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</si>
  <si>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</si>
  <si>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</si>
  <si>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</si>
  <si>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</si>
  <si>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</si>
  <si>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</si>
  <si>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</si>
  <si>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</si>
  <si>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</si>
  <si>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</si>
  <si>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</si>
  <si>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</si>
  <si>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</si>
  <si>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</si>
  <si>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</si>
  <si>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</si>
  <si>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</si>
  <si>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</si>
  <si>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</si>
  <si>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</si>
  <si>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</si>
  <si>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</si>
  <si>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</si>
  <si>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</si>
  <si>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</si>
  <si>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</si>
  <si>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</si>
  <si>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</si>
  <si>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</si>
  <si>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</si>
  <si>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</si>
  <si>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</si>
  <si>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</si>
  <si>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</si>
  <si>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</si>
  <si>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</si>
  <si>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</si>
  <si>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</si>
  <si>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</si>
  <si>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</si>
  <si>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</si>
  <si>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</si>
  <si>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</si>
  <si>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</si>
  <si>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</si>
  <si>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</si>
  <si>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</si>
  <si>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</si>
  <si>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</si>
  <si>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</si>
  <si>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</si>
  <si>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</si>
  <si>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</si>
  <si>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</si>
  <si>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</si>
  <si>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</si>
  <si>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</si>
  <si>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</si>
  <si>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</si>
  <si>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</si>
  <si>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</si>
  <si>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</si>
  <si>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</si>
  <si>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</si>
  <si>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</si>
  <si>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</si>
  <si>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</si>
  <si>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</si>
  <si>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</si>
  <si>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</si>
  <si>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</si>
  <si>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</si>
  <si>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</si>
  <si>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</si>
  <si>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</si>
  <si>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</si>
  <si>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</si>
  <si>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</si>
  <si>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</si>
  <si>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</si>
  <si>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</si>
  <si>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</si>
  <si>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</si>
  <si>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</si>
  <si>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</si>
  <si>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</si>
  <si>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</si>
  <si>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</si>
  <si>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</si>
  <si>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</si>
  <si>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</si>
  <si>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</si>
  <si>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</si>
  <si>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</si>
  <si>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</si>
  <si>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</si>
  <si>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</si>
  <si>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</si>
  <si>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</si>
  <si>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</si>
  <si>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</si>
  <si>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</si>
  <si>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</si>
  <si>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</si>
  <si>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</si>
  <si>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</si>
  <si>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</si>
  <si>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</si>
  <si>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</si>
  <si>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</si>
  <si>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</si>
  <si>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</si>
  <si>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</si>
  <si>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</si>
  <si>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</si>
  <si>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</si>
  <si>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</si>
  <si>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</si>
  <si>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</si>
  <si>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</si>
  <si>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</si>
  <si>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</si>
  <si>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</si>
  <si>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</si>
  <si>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</si>
  <si>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</si>
  <si>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</si>
  <si>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</si>
  <si>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</si>
  <si>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</si>
  <si>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</si>
  <si>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</si>
  <si>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</si>
  <si>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</si>
  <si>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</si>
  <si>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</si>
  <si>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</si>
  <si>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</si>
  <si>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</si>
  <si>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</si>
  <si>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</si>
  <si>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</si>
  <si>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</si>
  <si>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</si>
  <si>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</si>
  <si>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</si>
  <si>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</si>
  <si>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</si>
  <si>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</si>
  <si>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</si>
  <si>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</si>
  <si>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</si>
  <si>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</si>
  <si>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</si>
  <si>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</si>
  <si>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</si>
  <si>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</si>
  <si>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</si>
  <si>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</si>
  <si>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</si>
  <si>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</si>
  <si>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</si>
  <si>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</si>
  <si>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</si>
  <si>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</si>
  <si>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</si>
  <si>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</si>
  <si>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</si>
  <si>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</si>
  <si>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</si>
  <si>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</si>
  <si>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</si>
  <si>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</si>
  <si>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</si>
  <si>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</si>
  <si>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</si>
  <si>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</si>
  <si>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</si>
  <si>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</si>
  <si>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</si>
  <si>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</si>
  <si>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</si>
  <si>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</si>
  <si>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</si>
  <si>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</si>
  <si>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</si>
  <si>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</si>
  <si>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</si>
  <si>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</si>
  <si>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</si>
  <si>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</si>
  <si>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</si>
  <si>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</si>
  <si>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</si>
  <si>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</si>
  <si>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</si>
  <si>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</si>
  <si>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</si>
  <si>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</si>
  <si>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</si>
  <si>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</si>
  <si>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</si>
  <si>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</si>
  <si>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</si>
  <si>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</si>
  <si>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</si>
  <si>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</si>
  <si>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</si>
  <si>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</si>
  <si>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</si>
  <si>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</si>
  <si>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</si>
  <si>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</si>
  <si>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</si>
  <si>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</si>
  <si>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</si>
  <si>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</si>
  <si>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</si>
  <si>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</si>
  <si>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</si>
  <si>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</si>
  <si>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</si>
  <si>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</si>
  <si>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</si>
  <si>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</si>
  <si>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</si>
  <si>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</si>
  <si>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</si>
  <si>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</si>
  <si>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</si>
  <si>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</si>
  <si>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</si>
  <si>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</si>
  <si>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</si>
  <si>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</si>
  <si>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</si>
  <si>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</si>
  <si>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</si>
  <si>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</si>
  <si>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</si>
  <si>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</si>
  <si>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</si>
  <si>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</si>
  <si>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</si>
  <si>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</si>
  <si>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</si>
  <si>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</si>
  <si>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</si>
  <si>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</si>
  <si>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</si>
  <si>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</si>
  <si>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</si>
  <si>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</si>
  <si>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</si>
  <si>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</si>
  <si>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</si>
  <si>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</si>
  <si>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</si>
  <si>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</si>
  <si>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</si>
  <si>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</si>
  <si>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</si>
  <si>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</si>
  <si>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</si>
  <si>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</si>
  <si>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</si>
  <si>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</si>
  <si>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</si>
  <si>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</si>
  <si>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</si>
  <si>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</si>
  <si>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</si>
  <si>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</si>
  <si>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</si>
  <si>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</si>
  <si>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</si>
  <si>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</si>
  <si>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</si>
  <si>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</si>
  <si>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</si>
  <si>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</si>
  <si>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</si>
  <si>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</si>
  <si>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</si>
  <si>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</si>
  <si>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</si>
  <si>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</si>
  <si>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</si>
  <si>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</si>
  <si>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</si>
  <si>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</si>
  <si>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</si>
  <si>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</si>
  <si>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</si>
  <si>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</si>
  <si>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</si>
  <si>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</si>
  <si>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</si>
  <si>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</si>
  <si>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</si>
  <si>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</si>
  <si>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</si>
  <si>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</si>
  <si>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</si>
  <si>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</si>
  <si>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</si>
  <si>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</si>
  <si>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</si>
  <si>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</si>
  <si>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</si>
  <si>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</si>
  <si>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</si>
  <si>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</si>
  <si>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</si>
  <si>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</si>
  <si>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</si>
  <si>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</si>
  <si>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</si>
  <si>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</si>
  <si>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</si>
  <si>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</si>
  <si>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</si>
  <si>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</si>
  <si>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</si>
  <si>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</si>
  <si>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</si>
  <si>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</si>
  <si>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</si>
  <si>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</si>
  <si>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</si>
  <si>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</si>
  <si>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</si>
  <si>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</si>
  <si>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</si>
  <si>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</si>
  <si>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</si>
  <si>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</si>
  <si>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</si>
  <si>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</si>
  <si>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</si>
  <si>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</si>
  <si>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</si>
  <si>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</si>
  <si>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</si>
  <si>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</si>
  <si>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</si>
  <si>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</si>
  <si>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</si>
  <si>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</si>
  <si>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</si>
  <si>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</si>
  <si>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</si>
  <si>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</si>
  <si>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</si>
  <si>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</si>
  <si>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</si>
  <si>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</si>
  <si>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</si>
  <si>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</si>
  <si>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</si>
  <si>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</si>
  <si>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</si>
  <si>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</si>
  <si>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</si>
  <si>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</si>
  <si>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</si>
  <si>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</si>
  <si>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</si>
  <si>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</si>
  <si>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</si>
  <si>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</si>
  <si>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</si>
  <si>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</si>
  <si>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</si>
  <si>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</si>
  <si>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</si>
  <si>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</si>
  <si>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</si>
  <si>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</si>
  <si>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</si>
  <si>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</si>
  <si>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</si>
  <si>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</si>
  <si>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</si>
  <si>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</si>
  <si>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</si>
  <si>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</si>
  <si>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</si>
  <si>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</si>
  <si>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</si>
  <si>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</si>
  <si>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</si>
  <si>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</si>
  <si>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</si>
  <si>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</si>
  <si>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</si>
  <si>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</si>
  <si>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</si>
  <si>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</si>
  <si>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</si>
  <si>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</si>
  <si>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</si>
  <si>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</si>
  <si>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</si>
  <si>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</si>
  <si>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</si>
  <si>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</si>
  <si>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</si>
  <si>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</si>
  <si>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</si>
  <si>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</si>
  <si>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</si>
  <si>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</si>
  <si>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</si>
  <si>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</si>
  <si>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</si>
  <si>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</si>
  <si>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</si>
  <si>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</si>
  <si>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</si>
  <si>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</si>
  <si>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</si>
  <si>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</si>
  <si>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</si>
  <si>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</si>
  <si>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</si>
  <si>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</si>
  <si>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</si>
  <si>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</si>
  <si>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</si>
  <si>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</si>
  <si>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</si>
  <si>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</si>
  <si>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</si>
  <si>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</si>
  <si>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</si>
  <si>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</si>
  <si>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</si>
  <si>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</si>
  <si>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</si>
  <si>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</si>
  <si>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</si>
  <si>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</si>
  <si>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</si>
  <si>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</si>
  <si>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</si>
  <si>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</si>
  <si>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</si>
  <si>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</si>
  <si>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</si>
  <si>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</si>
  <si>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</si>
  <si>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</si>
  <si>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</si>
  <si>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</si>
  <si>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</si>
  <si>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</si>
  <si>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</si>
  <si>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</si>
  <si>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</si>
  <si>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</si>
  <si>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</si>
  <si>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</si>
  <si>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</si>
  <si>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</si>
  <si>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</si>
  <si>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</si>
  <si>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</si>
  <si>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</si>
  <si>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</si>
  <si>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</si>
  <si>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</si>
  <si>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</si>
  <si>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</si>
  <si>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</si>
  <si>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</si>
  <si>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</si>
  <si>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</si>
  <si>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</si>
  <si>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</si>
  <si>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</si>
  <si>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</si>
  <si>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</si>
  <si>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</si>
  <si>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</si>
  <si>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</si>
  <si>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</si>
  <si>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</si>
  <si>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</si>
  <si>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</si>
  <si>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</si>
  <si>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</si>
  <si>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</si>
  <si>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</si>
  <si>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</si>
  <si>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</si>
  <si>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</si>
  <si>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</si>
  <si>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</si>
  <si>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</si>
  <si>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</si>
  <si>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</si>
  <si>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</si>
  <si>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</si>
  <si>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</si>
  <si>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</si>
  <si>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</si>
  <si>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</si>
  <si>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</si>
  <si>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</si>
  <si>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</si>
  <si>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</si>
  <si>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</si>
  <si>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</si>
  <si>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</si>
  <si>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</si>
  <si>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</si>
  <si>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</si>
  <si>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</si>
  <si>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</si>
  <si>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</si>
  <si>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</si>
  <si>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</si>
  <si>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</si>
  <si>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</si>
  <si>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</si>
  <si>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</si>
  <si>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</si>
  <si>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</si>
  <si>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</si>
  <si>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</si>
  <si>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</si>
  <si>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</si>
  <si>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</si>
  <si>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</si>
  <si>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</si>
  <si>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</si>
  <si>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</si>
  <si>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</si>
  <si>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</si>
  <si>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</si>
  <si>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</si>
  <si>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</si>
  <si>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</si>
  <si>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</si>
  <si>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</si>
  <si>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</si>
  <si>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</si>
  <si>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</si>
  <si>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</si>
  <si>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</si>
  <si>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</si>
  <si>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</si>
  <si>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</si>
  <si>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</si>
  <si>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</si>
  <si>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</si>
  <si>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</si>
  <si>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</si>
  <si>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</si>
  <si>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</si>
  <si>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</si>
  <si>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</si>
  <si>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</si>
  <si>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</si>
  <si>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</si>
  <si>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</si>
  <si>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</si>
  <si>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</si>
  <si>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</si>
  <si>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</si>
  <si>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</si>
  <si>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</si>
  <si>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</si>
  <si>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</si>
  <si>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</si>
  <si>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</si>
  <si>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</si>
  <si>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</si>
  <si>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</si>
  <si>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</si>
  <si>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</si>
  <si>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</si>
  <si>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</si>
  <si>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</si>
  <si>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</si>
  <si>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</si>
  <si>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</si>
  <si>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</si>
  <si>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</si>
  <si>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</si>
  <si>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</si>
  <si>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</si>
  <si>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</si>
  <si>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</si>
  <si>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</si>
  <si>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</si>
  <si>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</si>
  <si>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</si>
  <si>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</si>
  <si>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</si>
  <si>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</si>
  <si>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</si>
  <si>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</si>
  <si>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</si>
  <si>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</si>
  <si>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</si>
  <si>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</si>
  <si>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</si>
  <si>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</si>
  <si>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</si>
  <si>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</si>
  <si>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</si>
  <si>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</si>
  <si>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</si>
  <si>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</si>
  <si>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</si>
  <si>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</si>
  <si>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</si>
  <si>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</si>
  <si>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</si>
  <si>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</si>
  <si>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</si>
  <si>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</si>
  <si>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</si>
  <si>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</si>
  <si>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</si>
  <si>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</si>
  <si>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</si>
  <si>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</si>
  <si>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</si>
  <si>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</si>
  <si>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</si>
  <si>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</si>
  <si>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</si>
  <si>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</si>
  <si>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</si>
  <si>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</si>
  <si>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</si>
  <si>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</si>
  <si>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</si>
  <si>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</si>
  <si>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</si>
  <si>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</si>
  <si>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</si>
  <si>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</si>
  <si>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</si>
  <si>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</si>
  <si>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</si>
  <si>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</si>
  <si>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</si>
  <si>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</si>
  <si>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</si>
  <si>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</si>
  <si>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</si>
  <si>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</si>
  <si>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</si>
  <si>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</si>
  <si>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</si>
  <si>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</si>
  <si>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</si>
  <si>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</si>
  <si>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</si>
  <si>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</si>
  <si>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</si>
  <si>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</si>
  <si>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</si>
  <si>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</si>
  <si>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</si>
  <si>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</si>
  <si>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</si>
  <si>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</si>
  <si>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</si>
  <si>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</si>
  <si>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</si>
  <si>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</si>
  <si>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</si>
  <si>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</si>
  <si>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</si>
  <si>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</si>
  <si>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</si>
  <si>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</si>
  <si>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</si>
  <si>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</si>
  <si>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</si>
  <si>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</si>
  <si>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</si>
  <si>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</si>
  <si>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</si>
  <si>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</si>
  <si>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</si>
  <si>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</si>
  <si>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</si>
  <si>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</si>
  <si>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</si>
  <si>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</si>
  <si>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</si>
  <si>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</si>
  <si>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</si>
  <si>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</si>
  <si>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</si>
  <si>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</si>
  <si>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</si>
  <si>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</si>
  <si>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</si>
  <si>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</si>
  <si>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</si>
  <si>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</si>
  <si>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</si>
  <si>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</si>
  <si>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</si>
  <si>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</si>
  <si>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</si>
  <si>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</si>
  <si>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</si>
  <si>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</si>
  <si>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</si>
  <si>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</si>
  <si>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</si>
  <si>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</si>
  <si>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</si>
  <si>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</si>
  <si>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</si>
  <si>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</si>
  <si>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</si>
  <si>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</si>
  <si>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</si>
  <si>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</si>
  <si>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</si>
  <si>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</si>
  <si>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</si>
  <si>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</si>
  <si>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</si>
  <si>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</si>
  <si>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</si>
  <si>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</si>
  <si>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</si>
  <si>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</si>
  <si>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</si>
  <si>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</si>
  <si>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</si>
  <si>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</si>
  <si>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</si>
  <si>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</si>
  <si>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</si>
  <si>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</si>
  <si>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</si>
  <si>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</si>
  <si>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</si>
  <si>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</si>
  <si>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</si>
  <si>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</si>
  <si>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</si>
  <si>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</si>
  <si>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</si>
  <si>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</si>
  <si>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</si>
  <si>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</si>
  <si>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</si>
  <si>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</si>
  <si>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</si>
  <si>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</si>
  <si>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</si>
  <si>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</si>
  <si>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</si>
  <si>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</si>
  <si>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</si>
  <si>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</si>
  <si>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</si>
  <si>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</si>
  <si>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</si>
  <si>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</si>
  <si>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</si>
  <si>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</si>
  <si>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</si>
  <si>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</si>
  <si>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</si>
  <si>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</si>
  <si>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</si>
  <si>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</si>
  <si>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</si>
  <si>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</si>
  <si>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</si>
  <si>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</si>
  <si>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</si>
  <si>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</si>
  <si>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</si>
  <si>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</si>
  <si>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</si>
  <si>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</si>
  <si>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</si>
  <si>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</si>
  <si>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</si>
  <si>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</si>
  <si>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</si>
  <si>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</si>
  <si>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</si>
  <si>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</si>
  <si>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</si>
  <si>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</si>
  <si>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</si>
  <si>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</si>
  <si>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</si>
  <si>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</si>
  <si>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</si>
  <si>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</si>
  <si>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</si>
  <si>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</si>
  <si>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</si>
  <si>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</si>
  <si>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</si>
  <si>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</si>
  <si>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</si>
  <si>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</si>
  <si>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</si>
  <si>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</si>
  <si>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</si>
  <si>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</si>
  <si>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</si>
  <si>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</si>
  <si>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</si>
  <si>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</si>
  <si>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</si>
  <si>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</si>
  <si>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</si>
  <si>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</si>
  <si>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</si>
  <si>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</si>
  <si>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</si>
  <si>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</si>
  <si>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</si>
  <si>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</si>
  <si>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</si>
  <si>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</si>
  <si>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</si>
  <si>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</si>
  <si>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</si>
  <si>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</si>
  <si>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</si>
  <si>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</si>
  <si>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</si>
  <si>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</si>
  <si>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</si>
  <si>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</si>
  <si>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</si>
  <si>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</si>
  <si>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</si>
  <si>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</si>
  <si>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</si>
  <si>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</si>
  <si>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</si>
  <si>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</si>
  <si>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</si>
  <si>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</si>
  <si>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</si>
  <si>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</si>
  <si>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</si>
  <si>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</si>
  <si>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</si>
  <si>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</si>
  <si>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</si>
  <si>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</si>
  <si>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</si>
  <si>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</si>
  <si>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</si>
  <si>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</si>
  <si>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</si>
  <si>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</si>
  <si>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</si>
  <si>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</si>
  <si>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</si>
  <si>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</si>
  <si>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</si>
  <si>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</si>
  <si>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</si>
  <si>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</si>
  <si>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</si>
  <si>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</si>
  <si>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</si>
  <si>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</si>
  <si>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</si>
  <si>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</si>
  <si>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</si>
  <si>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</si>
  <si>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</si>
  <si>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</si>
  <si>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</si>
  <si>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</si>
  <si>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</si>
  <si>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</si>
  <si>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</si>
  <si>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</si>
  <si>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</si>
  <si>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</si>
  <si>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</si>
  <si>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</si>
  <si>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</si>
  <si>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</si>
  <si>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</si>
  <si>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</si>
  <si>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</si>
  <si>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</si>
  <si>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</si>
  <si>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</si>
  <si>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</si>
  <si>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</si>
  <si>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</si>
  <si>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</si>
  <si>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</si>
  <si>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</si>
  <si>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</si>
  <si>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</si>
  <si>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</si>
  <si>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</si>
  <si>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</si>
  <si>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</si>
  <si>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</si>
  <si>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</si>
  <si>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</si>
  <si>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</si>
  <si>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</si>
  <si>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</si>
  <si>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</si>
  <si>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</si>
  <si>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</si>
  <si>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</si>
  <si>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</si>
  <si>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</si>
  <si>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</si>
  <si>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</si>
  <si>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</si>
  <si>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</si>
  <si>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</si>
  <si>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</si>
  <si>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</si>
  <si>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</si>
  <si>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</si>
  <si>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</si>
  <si>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</si>
  <si>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</si>
  <si>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</si>
  <si>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</si>
  <si>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</si>
  <si>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</si>
  <si>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</si>
  <si>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</si>
  <si>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</si>
  <si>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</si>
  <si>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</si>
  <si>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</si>
  <si>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</si>
  <si>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</si>
  <si>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</si>
  <si>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</si>
  <si>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</si>
  <si>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</si>
  <si>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</si>
  <si>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</si>
  <si>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</si>
  <si>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</si>
  <si>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</si>
  <si>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</si>
  <si>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</si>
  <si>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</si>
  <si>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</si>
  <si>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</si>
  <si>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</si>
  <si>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</si>
  <si>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</si>
  <si>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</si>
  <si>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</si>
  <si>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</si>
  <si>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</si>
  <si>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</si>
  <si>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</si>
  <si>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</si>
  <si>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</si>
  <si>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</si>
  <si>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</si>
  <si>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</si>
  <si>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</si>
  <si>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</si>
  <si>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</si>
  <si>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</si>
  <si>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</si>
  <si>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</si>
  <si>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</si>
  <si>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</si>
  <si>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</si>
  <si>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</si>
  <si>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</si>
  <si>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</si>
  <si>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</si>
  <si>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</si>
  <si>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</si>
  <si>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</si>
  <si>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</si>
  <si>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</si>
  <si>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</si>
  <si>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</si>
  <si>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</si>
  <si>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</si>
  <si>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</si>
  <si>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</si>
  <si>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</si>
  <si>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</si>
  <si>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</si>
  <si>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</si>
  <si>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</si>
  <si>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</si>
  <si>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</si>
  <si>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</si>
  <si>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</si>
  <si>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</si>
  <si>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</si>
  <si>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</si>
  <si>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</si>
  <si>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</si>
  <si>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</si>
  <si>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</si>
  <si>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</si>
  <si>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</si>
  <si>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</si>
  <si>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</si>
  <si>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</si>
  <si>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</si>
  <si>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</si>
  <si>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</si>
  <si>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</si>
  <si>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</si>
  <si>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</si>
  <si>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</si>
  <si>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</si>
  <si>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</si>
  <si>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</si>
  <si>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</si>
  <si>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</si>
  <si>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</si>
  <si>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</si>
  <si>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</si>
  <si>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</si>
  <si>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</si>
  <si>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</si>
  <si>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</si>
  <si>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</si>
  <si>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</si>
  <si>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</si>
  <si>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</si>
  <si>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</si>
  <si>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</si>
  <si>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</si>
  <si>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</si>
  <si>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</si>
  <si>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</si>
  <si>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</si>
  <si>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</si>
  <si>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</si>
  <si>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</si>
  <si>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</si>
  <si>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</si>
  <si>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</si>
  <si>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</si>
  <si>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</si>
  <si>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</si>
  <si>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</si>
  <si>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</si>
  <si>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</si>
  <si>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</si>
  <si>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</si>
  <si>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</si>
  <si>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</si>
  <si>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</si>
  <si>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</si>
  <si>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</si>
  <si>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</si>
  <si>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</si>
  <si>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</si>
  <si>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</si>
  <si>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</si>
  <si>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</si>
  <si>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</si>
  <si>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</si>
  <si>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</si>
  <si>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</si>
  <si>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</si>
  <si>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</si>
  <si>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</si>
  <si>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</si>
  <si>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</si>
  <si>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</si>
  <si>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</si>
  <si>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</si>
  <si>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</si>
  <si>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</si>
  <si>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</si>
  <si>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</si>
  <si>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</si>
  <si>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</si>
  <si>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</si>
  <si>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</si>
  <si>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</si>
  <si>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</si>
  <si>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</si>
  <si>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</si>
  <si>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</si>
  <si>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</si>
  <si>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</si>
  <si>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</si>
  <si>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</si>
  <si>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</si>
  <si>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</si>
  <si>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</si>
  <si>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</si>
  <si>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</si>
  <si>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</si>
  <si>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</si>
  <si>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</si>
  <si>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</si>
  <si>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</si>
  <si>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</si>
  <si>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</si>
  <si>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</si>
  <si>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</si>
  <si>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</si>
  <si>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</si>
  <si>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</si>
  <si>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</si>
  <si>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</si>
  <si>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</si>
  <si>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</si>
  <si>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</si>
  <si>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</si>
  <si>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</si>
  <si>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</si>
  <si>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</si>
  <si>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</si>
  <si>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</si>
  <si>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</si>
  <si>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</si>
  <si>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</si>
  <si>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</si>
  <si>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</si>
  <si>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</si>
  <si>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</si>
  <si>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</si>
  <si>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</si>
  <si>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</si>
  <si>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</si>
  <si>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</si>
  <si>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</si>
  <si>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</si>
  <si>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</si>
  <si>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</si>
  <si>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</si>
  <si>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</si>
  <si>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</si>
  <si>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</si>
  <si>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</si>
  <si>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</si>
  <si>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</si>
  <si>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</si>
  <si>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</si>
  <si>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</si>
  <si>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</si>
  <si>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</si>
  <si>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</si>
  <si>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</si>
  <si>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</si>
  <si>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</si>
  <si>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</si>
  <si>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</si>
  <si>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</si>
  <si>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</si>
  <si>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</si>
  <si>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</si>
  <si>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</si>
  <si>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</si>
  <si>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</si>
  <si>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</si>
  <si>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</si>
  <si>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</si>
  <si>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</si>
  <si>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</si>
  <si>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</si>
  <si>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</si>
  <si>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</si>
  <si>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</si>
  <si>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</si>
  <si>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</si>
  <si>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</si>
  <si>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</si>
  <si>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</si>
  <si>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</si>
  <si>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</si>
  <si>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</si>
  <si>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</si>
  <si>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</si>
  <si>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</si>
  <si>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</si>
  <si>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</si>
  <si>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</si>
  <si>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</si>
  <si>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</si>
  <si>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</si>
  <si>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</si>
  <si>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</si>
  <si>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</si>
  <si>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</si>
  <si>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</si>
  <si>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</si>
  <si>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</si>
  <si>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</si>
  <si>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</si>
  <si>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</si>
  <si>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</si>
  <si>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</si>
  <si>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</si>
  <si>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</si>
  <si>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</si>
  <si>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</si>
  <si>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</si>
  <si>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</si>
  <si>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</si>
  <si>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</si>
  <si>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</si>
  <si>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</si>
  <si>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</si>
  <si>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</si>
  <si>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</si>
  <si>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</si>
  <si>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</si>
  <si>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</si>
  <si>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</si>
  <si>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</si>
  <si>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</si>
  <si>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</si>
  <si>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</si>
  <si>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</si>
  <si>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</si>
  <si>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</si>
  <si>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</si>
  <si>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</si>
  <si>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</si>
  <si>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</si>
  <si>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</si>
  <si>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</si>
  <si>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</si>
  <si>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</si>
  <si>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</si>
  <si>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</si>
  <si>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</si>
  <si>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</si>
  <si>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</si>
  <si>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</si>
  <si>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</si>
  <si>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</si>
  <si>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</si>
  <si>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</si>
  <si>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</si>
  <si>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</si>
  <si>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</si>
  <si>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</si>
  <si>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</si>
  <si>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</si>
  <si>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</si>
  <si>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</si>
  <si>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</si>
  <si>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</si>
  <si>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</si>
  <si>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</si>
  <si>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</si>
  <si>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</si>
  <si>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</si>
  <si>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</si>
  <si>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</si>
  <si>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</si>
  <si>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</si>
  <si>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</si>
  <si>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</si>
  <si>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</si>
  <si>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</si>
  <si>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</si>
  <si>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</si>
  <si>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</si>
  <si>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</si>
  <si>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</si>
  <si>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</si>
  <si>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</si>
  <si>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</si>
  <si>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</si>
  <si>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</si>
  <si>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</si>
  <si>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</si>
  <si>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</si>
  <si>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</si>
  <si>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</si>
  <si>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</si>
  <si>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</si>
  <si>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</si>
  <si>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</si>
  <si>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</si>
  <si>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</si>
  <si>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</si>
  <si>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</si>
  <si>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</si>
  <si>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</si>
  <si>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</si>
  <si>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</si>
  <si>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</si>
  <si>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</si>
  <si>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</si>
  <si>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</si>
  <si>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</si>
  <si>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</si>
  <si>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</si>
  <si>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</si>
  <si>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</si>
  <si>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</si>
  <si>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</si>
  <si>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</si>
  <si>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</si>
  <si>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</si>
  <si>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</si>
  <si>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</si>
  <si>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</si>
  <si>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</si>
  <si>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</si>
  <si>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</si>
  <si>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</si>
  <si>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</si>
  <si>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</si>
  <si>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</si>
  <si>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</si>
  <si>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</si>
  <si>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</si>
  <si>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</si>
  <si>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</si>
  <si>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</si>
  <si>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</si>
  <si>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</si>
  <si>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</si>
  <si>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</si>
  <si>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</si>
  <si>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</si>
  <si>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</si>
  <si>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</si>
  <si>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</si>
  <si>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</si>
  <si>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</si>
  <si>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</si>
  <si>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</si>
  <si>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</si>
  <si>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</si>
  <si>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</si>
  <si>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</si>
  <si>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</si>
  <si>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</si>
  <si>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</si>
  <si>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</si>
  <si>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</si>
  <si>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</si>
  <si>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</si>
  <si>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</si>
  <si>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</si>
  <si>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</si>
  <si>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</si>
  <si>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</si>
  <si>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</si>
  <si>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</si>
  <si>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</si>
  <si>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</si>
  <si>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</si>
  <si>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</si>
  <si>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</si>
  <si>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</si>
  <si>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</si>
  <si>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</si>
  <si>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</si>
  <si>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</si>
  <si>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</si>
  <si>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</si>
  <si>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</si>
  <si>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</si>
  <si>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</si>
  <si>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</si>
  <si>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</si>
  <si>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</si>
  <si>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</si>
  <si>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</si>
  <si>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</si>
  <si>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</si>
  <si>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</si>
  <si>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</si>
  <si>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</si>
  <si>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</si>
  <si>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</si>
  <si>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</si>
  <si>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</si>
  <si>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</si>
  <si>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</si>
  <si>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</si>
  <si>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</si>
  <si>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</si>
  <si>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</si>
  <si>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</si>
  <si>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</si>
  <si>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</si>
  <si>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</si>
  <si>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</si>
  <si>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</si>
  <si>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</si>
  <si>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</si>
  <si>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</si>
  <si>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</si>
  <si>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</si>
  <si>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</si>
  <si>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</si>
  <si>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</si>
  <si>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</si>
  <si>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</si>
  <si>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</si>
  <si>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</si>
  <si>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</si>
  <si>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</si>
  <si>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</si>
  <si>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</si>
  <si>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</si>
  <si>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</si>
  <si>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</si>
  <si>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</si>
  <si>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</si>
  <si>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</si>
  <si>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</si>
  <si>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</si>
  <si>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</si>
  <si>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</si>
  <si>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</si>
  <si>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</si>
  <si>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</si>
  <si>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</si>
  <si>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</si>
  <si>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</si>
  <si>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</si>
  <si>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</si>
  <si>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</si>
  <si>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</si>
  <si>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</si>
  <si>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</si>
  <si>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</si>
  <si>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</si>
  <si>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</si>
  <si>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</si>
  <si>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</si>
  <si>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</si>
  <si>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</si>
  <si>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</si>
  <si>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</si>
  <si>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</si>
  <si>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</si>
  <si>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</si>
  <si>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</si>
  <si>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</si>
  <si>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</si>
  <si>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</si>
  <si>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</si>
  <si>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</si>
  <si>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</si>
  <si>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</si>
  <si>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PCM-20251008-00000266</t>
  </si>
  <si>
    <t>Critical</t>
  </si>
  <si>
    <t xml:space="preserve">team on way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</si>
  <si>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</si>
  <si>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</si>
  <si>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</si>
  <si>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</si>
  <si>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</si>
  <si>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</si>
  <si>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</si>
  <si>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</si>
  <si>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</si>
  <si>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</si>
  <si>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</si>
  <si>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</si>
  <si>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</si>
  <si>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</si>
  <si>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</si>
  <si>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</si>
  <si>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</si>
  <si>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</si>
  <si>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</si>
  <si>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</si>
  <si>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</si>
  <si>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</si>
  <si>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</si>
  <si>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</si>
  <si>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</si>
  <si>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</si>
  <si>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</si>
  <si>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</si>
  <si>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</si>
  <si>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</si>
  <si>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</si>
  <si>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</si>
  <si>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</si>
  <si>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</si>
  <si>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</si>
  <si>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</si>
  <si>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</si>
  <si>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</si>
  <si>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</si>
  <si>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</si>
  <si>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</si>
  <si>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</si>
  <si>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</si>
  <si>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</si>
  <si>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</si>
  <si>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</si>
  <si>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</si>
  <si>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</si>
  <si>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</si>
  <si>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</si>
  <si>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</si>
  <si>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</si>
  <si>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</si>
  <si>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</si>
  <si>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</si>
  <si>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</si>
  <si>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</si>
  <si>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</si>
  <si>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</si>
  <si>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</si>
  <si>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</si>
  <si>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</si>
  <si>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</si>
  <si>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</si>
  <si>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</si>
  <si>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</si>
  <si>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</si>
  <si>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</si>
  <si>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</si>
  <si>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</si>
  <si>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</si>
  <si>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</si>
  <si>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</si>
  <si>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</si>
  <si>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</si>
  <si>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</si>
  <si>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</si>
  <si>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</si>
  <si>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</si>
  <si>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</si>
  <si>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</si>
  <si>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</si>
  <si>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</si>
  <si>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</si>
  <si>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</si>
  <si>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PCM-20251008-00000298</t>
  </si>
  <si>
    <t>ETA // 20KM</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</si>
  <si>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</si>
  <si>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</si>
  <si>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</si>
  <si>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</si>
  <si>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</si>
  <si>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</si>
  <si>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NO PCM</t>
  </si>
  <si>
    <t>site SHB0670 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</si>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</sst>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0" totalsRowShown="0" headerRowDxfId="157" dataDxfId="156" headerRowBorderDxfId="154" tableBorderDxfId="155" totalsRowBorderDxfId="153">
  <autoFilter ref="A1:CJ2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9" totalsRowShown="0" headerRowDxfId="31" dataDxfId="30" headerRowBorderDxfId="28" tableBorderDxfId="29">
  <autoFilter ref="A1:L1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4" totalsRowShown="0" headerRowDxfId="15" dataDxfId="14" headerRowBorderDxfId="12" tableBorderDxfId="13">
  <autoFilter ref="A1:L2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275.1571523148159</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0.30697870370204328</v>
      </c>
      <c r="H3" s="150">
        <v>45937.784710648149</v>
      </c>
      <c r="I3" s="148" t="str">
        <f>IFERROR(VLOOKUP(D3,DB!A:F,6,0),"")</f>
        <v>Generator-SG</v>
      </c>
      <c r="J3" s="65" t="str">
        <f>IFERROR(VLOOKUP(D3,DB!A:G,7,0),"")</f>
        <v>Vandalized</v>
      </c>
      <c r="K3" s="152" t="s">
        <v>38967</v>
      </c>
      <c r="L3" s="153" t="str">
        <f>IFERROR(VLOOKUP(D3,DB!A:I,9,0),"")</f>
        <v>Latis</v>
      </c>
    </row>
    <row r="4" spans="1:12" ht="15" customHeight="1">
      <c r="A4" s="147" t="s">
        <v>38968</v>
      </c>
      <c r="B4" s="148" t="str">
        <f>IFERROR(VLOOKUP(D4,DB!A:K,11,0),"")</f>
        <v>R1</v>
      </c>
      <c r="C4" s="148">
        <v>5</v>
      </c>
      <c r="D4" s="152" t="s">
        <v>21536</v>
      </c>
      <c r="E4" s="149" t="s">
        <v>38969</v>
      </c>
      <c r="F4" s="150">
        <v>45938.039525462962</v>
      </c>
      <c r="G4" s="151">
        <f ca="1">IFERROR(NOW()-F4,"")</f>
        <v>6.6052777779987082E-2</v>
      </c>
      <c r="H4" s="150">
        <v>45938.032731481479</v>
      </c>
      <c r="I4" s="148" t="str">
        <f>IFERROR(VLOOKUP(D4,DB!A:F,6,0),"")</f>
        <v>Generator-DG</v>
      </c>
      <c r="J4" s="65" t="str">
        <f>IFERROR(VLOOKUP(D4,DB!A:G,7,0),"")</f>
        <v>Vandalized</v>
      </c>
      <c r="K4" s="152" t="s">
        <v>38970</v>
      </c>
      <c r="L4" s="153" t="str">
        <f>IFERROR(VLOOKUP(D4,DB!A:I,9,0),"")</f>
        <v>Latis</v>
      </c>
    </row>
    <row r="5" spans="1:12" ht="15" customHeight="1">
      <c r="A5" s="147"/>
      <c r="B5" s="148" t="str">
        <f>IFERROR(VLOOKUP(D5,DB!A:K,11,0),"")</f>
        <v/>
      </c>
      <c r="C5" s="148"/>
      <c r="D5" s="148"/>
      <c r="E5" s="149"/>
      <c r="F5" s="150"/>
      <c r="G5" s="151">
        <f ca="1">IFERROR(NOW()-F5,"")</f>
        <v>45938.105578240742</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45938.105578240742</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45938.105578240742</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45938.105578240742</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45938.105578240742</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45938.105578240742</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45938.105578240742</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45938.105578240742</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45938.105578240742</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45938.105578240742</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45938.105578240742</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45938.105578240742</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45938.105578240742</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45938.105578240742</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45938.105578240742</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45938.105578240742</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45938.105578240742</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45938.105578240742</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45938.105578240742</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45938.105578240742</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45938.105578240742</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45938.105578240742</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45938.105578240742</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45938.105578240742</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45938.105578240742</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45938.105578240742</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45938.105578240742</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45938.105578240742</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45938.105578240742</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45938.105578240742</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45938.105578240742</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45938.105578240742</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45938.105578240742</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45938.105578240742</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45938.105578240742</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45938.105578240742</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45938.105578240742</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45938.105578240742</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45938.105578240742</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45938.105578240742</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45938.105578240742</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45938.105578240742</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45938.105578240742</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45938.105578240742</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45938.105578240742</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45938.105578240742</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45938.105578240742</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45938.105578240742</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45938.105578240742</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45938.105578240742</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45938.105578240742</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45938.105578240742</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45938.105578240742</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45938.105578240742</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45938.105578240742</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45938.105578240742</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45938.105578240742</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45938.105578240742</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45938.105578240742</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45938.105578240742</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45938.105578240742</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45938.105578240742</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45938.105578240742</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45938.105578240742</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45938.105578240742</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45938.105578240742</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45938.105578240742</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45938.105578240742</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45938.105578240742</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45938.105578240742</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45938.105578240742</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45938.105578240742</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45938.105578240742</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45938.105578240742</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45938.105578240742</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45938.105578240742</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45938.105578240742</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45938.105578240742</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45938.105578240742</v>
      </c>
      <c r="H83" s="150"/>
      <c r="I83" s="148" t="str">
        <f>IFERROR(VLOOKUP(D83,DB!A:F,6,0),"")</f>
        <v/>
      </c>
      <c r="J83" s="65" t="str">
        <f>IFERROR(VLOOKUP(D83,DB!A:G,7,0),"")</f>
        <v/>
      </c>
      <c r="K83" s="152"/>
      <c r="L83" s="153" t="str">
        <f>IFERROR(VLOOKUP(D83,DB!A:I,9,0),"")</f>
        <v/>
      </c>
    </row>
  </sheetData>
  <customSheetViews>
    <customSheetView guid="{F6042A99-DD27-4453-835D-0834D95730CC}" filter="1" showAutoFilter="1">
      <pageMargins left="0" right="0" top="0" bottom="0" header="0" footer="0"/>
      <autoFilter ref="B1:M1" xr:uid="{6F9E33BB-EA6D-4E4B-9BD5-51799991729D}"/>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0"/>
  <sheetViews>
    <sheetView workbookViewId="0">
      <selection activeCell="A6" sqref="A6:X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131.37849490741064</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113.10574027778057</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39054</v>
      </c>
      <c r="B5" s="18" t="str">
        <f>IFERROR(VLOOKUP(D5,DB!A:K,11,0),"")</f>
        <v>R2</v>
      </c>
      <c r="C5" s="18">
        <v>2</v>
      </c>
      <c r="D5" s="18" t="s">
        <v>17684</v>
      </c>
      <c r="E5" s="123"/>
      <c r="F5" s="124" t="s">
        <v>39054</v>
      </c>
      <c r="G5" s="125" t="str">
        <f ca="1">IFERROR(NOW()-F5,"-")</f>
        <v>-</v>
      </c>
      <c r="H5" s="124">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t="s">
        <v>39056</v>
      </c>
      <c r="B6" s="18" t="str">
        <f>IFERROR(VLOOKUP(D6,DB!A:K,11,0),"")</f>
        <v>R2</v>
      </c>
      <c r="C6" s="18">
        <v>1</v>
      </c>
      <c r="D6" s="18" t="s">
        <v>21477</v>
      </c>
      <c r="E6" s="123" t="s">
        <v>38964</v>
      </c>
      <c r="F6" s="124">
        <v>45938.05741898148</v>
      </c>
      <c r="G6" s="125">
        <f ca="1">IFERROR(NOW()-F6,"-")</f>
        <v>4.815925926232012E-2</v>
      </c>
      <c r="H6" s="124">
        <v>45938.051168981481</v>
      </c>
      <c r="I6" s="18" t="str">
        <f>IFERROR(VLOOKUP(D6,DB!A:F,6,0),"")</f>
        <v>Generator-SG</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45938.105578240742</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54"/>
      <c r="E8" s="123"/>
      <c r="F8" s="124"/>
      <c r="G8" s="125">
        <f ca="1">IFERROR(NOW()-F8,"-")</f>
        <v>45938.105578240742</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54"/>
      <c r="E9" s="123"/>
      <c r="F9" s="124"/>
      <c r="G9" s="125">
        <f ca="1">IFERROR(NOW()-F9,"-")</f>
        <v>45938.105578240742</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54"/>
      <c r="E10" s="123"/>
      <c r="F10" s="124"/>
      <c r="G10" s="125">
        <f ca="1">IFERROR(NOW()-F10,"-")</f>
        <v>45938.105578240742</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45938.105578240742</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45938.105578240742</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45938.105578240742</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45938.105578240742</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45938.105578240742</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45938.105578240742</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45938.105578240742</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45938.105578240742</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45938.105578240742</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45938.105578240742</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45938.105578240742</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45938.105578240742</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45938.105578240742</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45938.105578240742</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45938.105578240742</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45938.105578240742</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45938.105578240742</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45938.105578240742</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45938.105578240742</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45938.105578240742</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45938.105578240742</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45938.105578240742</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45938.105578240742</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45938.105578240742</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45938.105578240742</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45938.105578240742</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45938.105578240742</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45938.105578240742</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45938.105578240742</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45938.105578240742</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45938.105578240742</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45938.105578240742</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45938.105578240742</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45938.105578240742</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45938.105578240742</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45938.105578240742</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45938.105578240742</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45938.105578240742</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45938.105578240742</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45938.105578240742</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45938.105578240742</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45938.105578240742</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45938.105578240742</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45938.105578240742</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45938.105578240742</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45938.105578240742</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45938.105578240742</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45938.105578240742</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45938.105578240742</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45938.105578240742</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45938.105578240742</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45938.105578240742</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45938.105578240742</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45938.105578240742</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45938.105578240742</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45938.105578240742</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45938.105578240742</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45938.105578240742</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45938.105578240742</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45938.105578240742</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45938.105578240742</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45938.105578240742</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45938.105578240742</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45938.105578240742</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45938.105578240742</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45938.105578240742</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45938.105578240742</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45938.105578240742</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45938.105578240742</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45938.105578240742</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45938.105578240742</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45938.105578240742</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45938.105578240742</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45938.105578240742</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45938.105578240742</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45938.105578240742</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45938.105578240742</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45938.105578240742</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45938.105578240742</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45938.105578240742</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45938.105578240742</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45938.105578240742</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45938.105578240742</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45938.105578240742</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45938.105578240742</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45938.105578240742</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45938.105578240742</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45938.105578240742</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45938.105578240742</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45938.105578240742</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45938.105578240742</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45938.105578240742</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45938.105578240742</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45938.105578240742</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45938.105578240742</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45938.105578240742</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45938.105578240742</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45938.105578240742</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45938.105578240742</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45938.105578240742</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45938.105578240742</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45938.105578240742</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45938.105578240742</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45938.105578240742</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45938.105578240742</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45938.105578240742</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45938.105578240742</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45938.105578240742</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45938.105578240742</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45938.105578240742</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45938.105578240742</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45938.105578240742</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45938.105578240742</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45938.105578240742</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45938.105578240742</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45938.105578240742</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45938.105578240742</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45938.105578240742</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45938.105578240742</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45938.105578240742</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45938.105578240742</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45938.105578240742</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45938.105578240742</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45938.105578240742</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45938.105578240742</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45938.105578240742</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45938.105578240742</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45938.105578240742</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45938.105578240742</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45938.105578240742</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45938.105578240742</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45938.105578240742</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45938.105578240742</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45938.105578240742</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45938.105578240742</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45938.105578240742</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45938.105578240742</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45938.105578240742</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45938.105578240742</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45938.105578240742</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45938.105578240742</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45938.105578240742</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45938.105578240742</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45938.105578240742</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45938.105578240742</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45938.105578240742</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45938.105578240742</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45938.105578240742</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45938.105578240742</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45938.105578240742</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45938.105578240742</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45938.105578240742</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45938.105578240742</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45938.105578240742</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45938.105578240742</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45938.105578240742</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45938.105578240742</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45938.105578240742</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45938.105578240742</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45938.105578240742</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45938.105578240742</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45938.105578240742</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45938.105578240742</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45938.105578240742</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45938.105578240742</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45938.105578240742</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45938.105578240742</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45938.105578240742</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45938.105578240742</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45938.105578240742</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45938.105578240742</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45938.105578240742</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45938.105578240742</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45938.105578240742</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45938.105578240742</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45938.105578240742</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45938.105578240742</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45938.105578240742</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45938.105578240742</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45938.105578240742</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45938.105578240742</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45938.105578240742</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45938.105578240742</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45938.105578240742</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45938.105578240742</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45938.105578240742</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45938.105578240742</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45938.105578240742</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45938.105578240742</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45938.105578240742</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45938.105578240742</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45938.105578240742</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45938.105578240742</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45938.105578240742</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45938.105578240742</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45938.105578240742</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45938.105578240742</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45938.105578240742</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45938.105578240742</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45938.105578240742</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45938.105578240742</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45938.105578240742</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45938.105578240742</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45938.105578240742</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45938.105578240742</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45938.105578240742</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45938.105578240742</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45938.105578240742</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45938.105578240742</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45938.105578240742</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45938.105578240742</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45938.105578240742</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45938.105578240742</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45938.105578240742</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45938.105578240742</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45938.105578240742</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45938.105578240742</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45938.105578240742</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45938.105578240742</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45938.105578240742</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sheetData>
  <dataValidations count="2">
    <dataValidation allowBlank="1" showInputMessage="1" showErrorMessage="1" sqref="E1" xr:uid="{4D935161-CDD3-4592-B877-3FB59C99E142}"/>
    <dataValidation type="list" allowBlank="1" showInputMessage="1" showErrorMessage="1" sqref="E3:E2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45938.105578240742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45938.105578240742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45938.105578240742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45938.105578240742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45938.105578240742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45938.105578240742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45938.105578240742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45938.105578240742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45938.105578240742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45938.105578240742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45938.105578240742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45938.105578240742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45938.105578240742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45938.105578240742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45938.105578240742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45938.105578240742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45938.105578240742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45938.105578240742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45938.105578240742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45938.105578240742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45938.105578240742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45938.105578240742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45938.105578240742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45938.105578240742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45938.105578240742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45938.105578240742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45938.105578240742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45938.105578240742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45938.105578240742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45938.105578240742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45938.105578240742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45938.105578240742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45938.105578240742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45938.105578240742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45938.105578240742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45938.105578240742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45938.105578240742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45938.105578240742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45938.105578240742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45938.105578240742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45938.105578240742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45938.105578240742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45938.105578240742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45938.105578240742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45938.105578240742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45938.105578240742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45938.105578240742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45938.105578240742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45938.105578240742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45938.105578240742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45938.105578240742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45938.105578240742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45938.105578240742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45938.105578240742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45938.105578240742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45938.105578240742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45938.105578240742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45938.105578240742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45938.105578240742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45938.105578240742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45938.105578240742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45938.105578240742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45938.105578240742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45938.105578240742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45938.105578240742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45938.105578240742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45938.105578240742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45938.105578240742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45938.105578240742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45938.105578240742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45938.105578240742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45938.105578240742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45938.105578240742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45938.105578240742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45938.105578240742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45938.105578240742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45938.105578240742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45938.105578240742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45938.105578240742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45938.105578240742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45938.105578240742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45938.105578240742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45938.105578240742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45938.105578240742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45938.105578240742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45938.105578240742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45938.105578240742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45938.105578240742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45938.105578240742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45938.105578240742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45938.105578240742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45938.105578240742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45938.105578240742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45938.105578240742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45938.105578240742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45938.105578240742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45938.105578240742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45938.105578240742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45938.105578240742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45938.105578240742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45938.105578240742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45938.105578240742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45938.105578240742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45938.105578240742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45938.105578240742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45938.105578240742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45938.105578240742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45938.105578240742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45938.105578240742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45938.105578240742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45938.105578240742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45938.105578240742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45938.105578240742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45938.105578240742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45938.105578240742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45938.105578240742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45938.105578240742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45938.105578240742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45938.105578240742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45938.105578240742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45938.105578240742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45938.105578240742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45938.105578240742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45938.105578240742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45938.105578240742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45938.105578240742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45938.105578240742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45938.105578240742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45938.105578240742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45938.105578240742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45938.105578240742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45938.105578240742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45938.105578240742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45938.105578240742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45938.105578240742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45938.105578240742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45938.105578240742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45938.105578240742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45938.105578240742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45938.105578240742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45938.105578240742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45938.105578240742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45938.105578240742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45938.105578240742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45938.105578240742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45938.105578240742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45938.105578240742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45938.105578240742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45938.105578240742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45938.105578240742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45938.105578240742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45938.105578240742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45938.105578240742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45938.105578240742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45938.105578240742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45938.105578240742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45938.105578240742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45938.105578240742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45938.105578240742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45938.105578240742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45938.105578240742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45938.105578240742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45938.105578240742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45938.105578240742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45938.105578240742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45938.105578240742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45938.105578240742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45938.105578240742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45938.105578240742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45938.105578240742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45938.105578240742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45938.105578240742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45938.105578240742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45938.105578240742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45938.105578240742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45938.105578240742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45938.105578240742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45938.105578240742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45938.105578240742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45938.105578240742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45938.105578240742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45938.105578240742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45938.105578240742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45938.105578240742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45938.105578240742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45938.105578240742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45938.105578240742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45938.105578240742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45938.105578240742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45938.105578240742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45938.105578240742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45938.105578240742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45938.105578240742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45938.105578240742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45938.105578240742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45938.105578240742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45938.105578240742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45938.105578240742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45938.105578240742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45938.105578240742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45938.105578240742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45938.105578240742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45938.105578240742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45938.105578240742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45938.105578240742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45938.105578240742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45938.105578240742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45938.105578240742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45938.105578240742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45938.105578240742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45938.105578240742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45938.105578240742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45938.105578240742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45938.105578240742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45938.105578240742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45938.105578240742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45938.105578240742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45938.105578240742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45938.105578240742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45938.105578240742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45938.105578240742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45938.105578240742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45938.105578240742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45938.105578240742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45938.105578240742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45938.105578240742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45938.105578240742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45938.105578240742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45938.105578240742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45938.105578240742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45938.105578240742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45938.105578240742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45938.105578240742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45938.105578240742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45938.105578240742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45938.105578240742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45938.105578240742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45938.105578240742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45938.105578240742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45938.105578240742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45938.105578240742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45938.105578240742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45938.105578240742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45938.105578240742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45938.105578240742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45938.105578240742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45938.105578240742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45938.105578240742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45938.105578240742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45938.105578240742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45938.105578240742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45938.105578240742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45938.105578240742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45938.105578240742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45938.105578240742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45938.105578240742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45938.105578240742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45938.105578240742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45938.105578240742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45938.105578240742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45938.105578240742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45938.105578240742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45938.105578240742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45938.105578240742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45938.105578240742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45938.105578240742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45938.105578240742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45938.105578240742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45938.105578240742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45938.105578240742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45938.105578240742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45938.105578240742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45938.105578240742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45938.105578240742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45938.105578240742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45938.105578240742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45938.105578240742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45938.105578240742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45938.105578240742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45938.105578240742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45938.105578240742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45938.105578240742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45938.105578240742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45938.105578240742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45938.105578240742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45938.105578240742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45938.105578240742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45938.105578240742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45938.105578240742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45938.105578240742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45938.105578240742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45938.105578240742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45938.105578240742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45938.105578240742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45938.105578240742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45938.105578240742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45938.105578240742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45938.105578240742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45938.105578240742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45938.105578240742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45938.105578240742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45938.105578240742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45938.105578240742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45938.105578240742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45938.105578240742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45938.105578240742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45938.105578240742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45938.105578240742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45938.105578240742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45938.105578240742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45938.105578240742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45938.105578240742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45938.105578240742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45938.105578240742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45938.105578240742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45938.105578240742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45938.105578240742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45938.105578240742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45938.105578240742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45938.105578240742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45938.105578240742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45938.105578240742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45938.105578240742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45938.105578240742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45938.105578240742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45938.105578240742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45938.105578240742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45938.105578240742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45938.105578240742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45938.105578240742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45938.105578240742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45938.105578240742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45938.105578240742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45938.105578240742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45938.105578240742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45938.105578240742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45938.105578240742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45938.105578240742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45938.105578240742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45938.105578240742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45938.105578240742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45938.105578240742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45938.105578240742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45938.105578240742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45938.105578240742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45938.105578240742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45938.105578240742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45938.105578240742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45938.105578240742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45938.105578240742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45938.105578240742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45938.105578240742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45938.105578240742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45938.105578240742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45938.105578240742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45938.105578240742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45938.105578240742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45938.105578240742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45938.105578240742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45938.105578240742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45938.105578240742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45938.105578240742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45938.105578240742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45938.105578240742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45938.105578240742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45938.105578240742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45938.105578240742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45938.105578240742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45938.105578240742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45938.105578240742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45938.105578240742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45938.105578240742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45938.105578240742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45938.105578240742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45938.105578240742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45938.105578240742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45938.105578240742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45938.105578240742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45938.105578240742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45938.105578240742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45938.105578240742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45938.105578240742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45938.105578240742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45938.105578240742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45938.105578240742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45938.105578240742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45938.105578240742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45938.105578240742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45938.105578240742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45938.105578240742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45938.105578240742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45938.105578240742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45938.105578240742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45938.105578240742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45938.105578240742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45938.105578240742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45938.105578240742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45938.105578240742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45938.105578240742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45938.105578240742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45938.105578240742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45938.105578240742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45938.105578240742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45938.105578240742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45938.105578240742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45938.105578240742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45938.105578240742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45938.105578240742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45938.105578240742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45938.105578240742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45938.105578240742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45938.105578240742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45938.105578240742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45938.105578240742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45938.105578240742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45938.105578240742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45938.105578240742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45938.105578240742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45938.105578240742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45938.105578240742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45938.105578240742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45938.105578240742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45938.105578240742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45938.105578240742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45938.105578240742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45938.105578240742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45938.105578240742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45938.105578240742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45938.105578240742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45938.105578240742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45938.105578240742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45938.105578240742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45938.105578240742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45938.105578240742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45938.105578240742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45938.105578240742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45938.105578240742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45938.105578240742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45938.105578240742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45938.105578240742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45938.105578240742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45938.105578240742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45938.105578240742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45938.105578240742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45938.105578240742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45938.105578240742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45938.105578240742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45938.105578240742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45938.105578240742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45938.105578240742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45938.105578240742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45938.105578240742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45938.105578240742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45938.105578240742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45938.105578240742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45938.105578240742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45938.105578240742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45938.105578240742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45938.105578240742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45938.105578240742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45938.105578240742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45938.105578240742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45938.105578240742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45938.105578240742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45938.105578240742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45938.105578240742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45938.105578240742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45938.105578240742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45938.105578240742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45938.105578240742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45938.105578240742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45938.105578240742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45938.105578240742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45938.105578240742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45938.105578240742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45938.105578240742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45938.105578240742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45938.105578240742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45938.105578240742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45938.105578240742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45938.105578240742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45938.105578240742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45938.105578240742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45938.105578240742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45938.105578240742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45938.105578240742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45938.105578240742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45938.105578240742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45938.105578240742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45938.105578240742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45938.105578240742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45938.105578240742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45938.105578240742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45938.105578240742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45938.105578240742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45938.105578240742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45938.105578240742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45938.105578240742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45938.105578240742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45938.105578240742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45938.105578240742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45938.105578240742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45938.105578240742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45938.105578240742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45938.105578240742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45938.105578240742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45938.105578240742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45938.105578240742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45938.105578240742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45938.105578240742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45938.105578240742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45938.105578240742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45938.105578240742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45938.105578240742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45938.105578240742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45938.105578240742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45938.105578240742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45938.105578240742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45938.105578240742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45938.105578240742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45938.105578240742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45938.105578240742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45938.105578240742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45938.105578240742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45938.105578240742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45938.105578240742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45938.105578240742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45938.105578240742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45938.105578240742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45938.105578240742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45938.105578240742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45938.105578240742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45938.105578240742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45938.105578240742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45938.105578240742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45938.105578240742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45938.105578240742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45938.105578240742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45938.105578240742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45938.105578240742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45938.105578240742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45938.105578240742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45938.105578240742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45938.105578240742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45938.105578240742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45938.105578240742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45938.105578240742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45938.105578240742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45938.105578240742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45938.105578240742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45938.105578240742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45938.105578240742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45938.105578240742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45938.105578240742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45938.105578240742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45938.105578240742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45938.105578240742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45938.105578240742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45938.105578240742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45938.105578240742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45938.105578240742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45938.105578240742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45938.105578240742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45938.105578240742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45938.105578240742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45938.105578240742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45938.105578240742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45938.105578240742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45938.105578240742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45938.105578240742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45938.105578240742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45938.105578240742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45938.105578240742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45938.105578240742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45938.105578240742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45938.105578240742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45938.105578240742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45938.105578240742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45938.105578240742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45938.105578240742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45938.105578240742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45938.105578240742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45938.105578240742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45938.105578240742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45938.105578240742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45938.105578240742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45938.105578240742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45938.105578240742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45938.105578240742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45938.105578240742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45938.105578240742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45938.105578240742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45938.105578240742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45938.105578240742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45938.105578240742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45938.105578240742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45938.105578240742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45938.105578240742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45938.105578240742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45938.105578240742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45938.105578240742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45938.105578240742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45938.105578240742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45938.105578240742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45938.105578240742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45938.105578240742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45938.105578240742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45938.105578240742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45938.105578240742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45938.105578240742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45938.105578240742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45938.105578240742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45938.105578240742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45938.105578240742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45938.105578240742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45938.105578240742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45938.105578240742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45938.105578240742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45938.105578240742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45938.105578240742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45938.105578240742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45938.105578240742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45938.105578240742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45938.105578240742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45938.105578240742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45938.105578240742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45938.105578240742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45938.105578240742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45938.105578240742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45938.105578240742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45938.105578240742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45938.105578240742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45938.105578240742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45938.105578240742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45938.105578240742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45938.105578240742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45938.105578240742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45938.105578240742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45938.105578240742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45938.105578240742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45938.105578240742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45938.105578240742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45938.105578240742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45938.105578240742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45938.105578240742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45938.105578240742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45938.105578240742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45938.105578240742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45938.105578240742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45938.105578240742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45938.105578240742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45938.105578240742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45938.105578240742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45938.105578240742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45938.105578240742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45938.105578240742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45938.105578240742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45938.105578240742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45938.105578240742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45938.105578240742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45938.105578240742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45938.105578240742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45938.105578240742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45938.105578240742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45938.105578240742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45938.105578240742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45938.105578240742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45938.105578240742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45938.105578240742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45938.105578240742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45938.105578240742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45938.105578240742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45938.105578240742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45938.105578240742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45938.105578240742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45938.105578240742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45938.105578240742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45938.105578240742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45938.105578240742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45938.105578240742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45938.105578240742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45938.105578240742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45938.105578240742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45938.105578240742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45938.105578240742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45938.105578240742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45938.105578240742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45938.105578240742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45938.105578240742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45938.105578240742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45938.105578240742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45938.105578240742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45938.105578240742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45938.105578240742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45938.105578240742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45938.105578240742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45938.105578240742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45938.105578240742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45938.105578240742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45938.105578240742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45938.105578240742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45938.105578240742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45938.105578240742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45938.105578240742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45938.105578240742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45938.105578240742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45938.105578240742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45938.105578240742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45938.105578240742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45938.105578240742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45938.105578240742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45938.105578240742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45938.105578240742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45938.105578240742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45938.105578240742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45938.105578240742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45938.105578240742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45938.105578240742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45938.105578240742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45938.105578240742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45938.105578240742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45938.105578240742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45938.105578240742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45938.105578240742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45938.105578240742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45938.105578240742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45938.105578240742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45938.105578240742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45938.105578240742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45938.105578240742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45938.105578240742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45938.105578240742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45938.105578240742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45938.105578240742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45938.105578240742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45938.105578240742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45938.105578240742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45938.105578240742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45938.105578240742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45938.105578240742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45938.105578240742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45938.105578240742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45938.105578240742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45938.105578240742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45938.105578240742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45938.105578240742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45938.105578240742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45938.105578240742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45938.105578240742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45938.105578240742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45938.105578240742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45938.105578240742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45938.105578240742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45938.105578240742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45938.105578240742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45938.105578240742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45938.105578240742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45938.105578240742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45938.105578240742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45938.105578240742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45938.105578240742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45938.105578240742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45938.105578240742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45938.105578240742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45938.105578240742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45938.105578240742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45938.105578240742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45938.105578240742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45938.105578240742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45938.105578240742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45938.105578240742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45938.105578240742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45938.105578240742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45938.105578240742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45938.105578240742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45938.105578240742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45938.105578240742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45938.105578240742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45938.105578240742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45938.105578240742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45938.105578240742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45938.105578240742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45938.105578240742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45938.105578240742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45938.105578240742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45938.105578240742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45938.105578240742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45938.105578240742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45938.105578240742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45938.105578240742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45938.105578240742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45938.105578240742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45938.105578240742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45938.105578240742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45938.105578240742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45938.105578240742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45938.105578240742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45938.105578240742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45938.105578240742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45938.105578240742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45938.105578240742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45938.105578240742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45938.105578240742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45938.105578240742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45938.105578240742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45938.105578240742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45938.105578240742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45938.105578240742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45938.105578240742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45938.105578240742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45938.105578240742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45938.105578240742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45938.105578240742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45938.105578240742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45938.105578240742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45938.105578240742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45938.105578240742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45938.105578240742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45938.105578240742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45938.105578240742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45938.105578240742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45938.105578240742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45938.105578240742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45938.105578240742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45938.105578240742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45938.105578240742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45938.105578240742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45938.105578240742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45938.105578240742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45938.105578240742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45938.105578240742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45938.105578240742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45938.105578240742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45938.105578240742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45938.105578240742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45938.105578240742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45938.105578240742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45938.105578240742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45938.105578240742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45938.105578240742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45938.105578240742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45938.105578240742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45938.105578240742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45938.105578240742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45938.105578240742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45938.105578240742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45938.105578240742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45938.105578240742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45938.105578240742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45938.105578240742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45938.105578240742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45938.105578240742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45938.105578240742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45938.105578240742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45938.105578240742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45938.105578240742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45938.105578240742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45938.105578240742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45938.105578240742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45938.105578240742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45938.105578240742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45938.105578240742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45938.105578240742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45938.105578240742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45938.105578240742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45938.105578240742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45938.105578240742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45938.105578240742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45938.105578240742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45938.105578240742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45938.105578240742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45938.105578240742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45938.105578240742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45938.105578240742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45938.105578240742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45938.105578240742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45938.105578240742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45938.105578240742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45938.105578240742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45938.105578240742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45938.105578240742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45938.105578240742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45938.105578240742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45938.105578240742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45938.105578240742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45938.105578240742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45938.105578240742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45938.105578240742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45938.105578240742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45938.105578240742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45938.105578240742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45938.105578240742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45938.105578240742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45938.105578240742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45938.105578240742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45938.105578240742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45938.105578240742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45938.105578240742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45938.105578240742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45938.105578240742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45938.105578240742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45938.105578240742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45938.105578240742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45938.105578240742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45938.105578240742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45938.105578240742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45938.105578240742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45938.105578240742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45938.105578240742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45938.105578240742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45938.105578240742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45938.105578240742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45938.105578240742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45938.105578240742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45938.105578240742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45938.105578240742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45938.105578240742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45938.105578240742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45938.105578240742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45938.105578240742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45938.105578240742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45938.105578240742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45938.105578240742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45938.105578240742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45938.105578240742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45938.105578240742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45938.105578240742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45938.105578240742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45938.105578240742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45938.105578240742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45938.105578240742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45938.105578240742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45938.105578240742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45938.105578240742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45938.105578240742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45938.105578240742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45938.105578240742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45938.105578240742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45938.105578240742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45938.105578240742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45938.105578240742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45938.105578240742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45938.105578240742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45938.105578240742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45938.105578240742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45938.105578240742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45938.105578240742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45938.105578240742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45938.105578240742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45938.105578240742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45938.105578240742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45938.105578240742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45938.105578240742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45938.105578240742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45938.105578240742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45938.105578240742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45938.105578240742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45938.105578240742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45938.105578240742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45938.105578240742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45938.105578240742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45938.105578240742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45938.105578240742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45938.105578240742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45938.105578240742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45938.105578240742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45938.105578240742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45938.105578240742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45938.105578240742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45938.105578240742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45938.105578240742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45938.105578240742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45938.105578240742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45938.105578240742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45938.105578240742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45938.105578240742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45938.105578240742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45938.105578240742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45938.105578240742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45938.105578240742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45938.105578240742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45938.105578240742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45938.105578240742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45938.105578240742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45938.105578240742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45938.105578240742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45938.105578240742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45938.105578240742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45938.105578240742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45938.105578240742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45938.105578240742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45938.105578240742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45938.105578240742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45938.105578240742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45938.105578240742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45938.105578240742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45938.105578240742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45938.105578240742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45938.105578240742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45938.105578240742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45938.105578240742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45938.105578240742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45938.105578240742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45938.105578240742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45938.105578240742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45938.105578240742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45938.105578240742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45938.105578240742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45938.105578240742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45938.105578240742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45938.105578240742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45938.105578240742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45938.105578240742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45938.105578240742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45938.105578240742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45938.105578240742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45938.105578240742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45938.105578240742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45938.105578240742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45938.105578240742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45938.105578240742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45938.105578240742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45938.105578240742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45938.105578240742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45938.105578240742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45938.105578240742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45938.105578240742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45938.105578240742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45938.105578240742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45938.105578240742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45938.105578240742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45938.105578240742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45938.105578240742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45938.105578240742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45938.105578240742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45938.105578240742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45938.105578240742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45938.105578240742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45938.105578240742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45938.105578240742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45938.105578240742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45938.105578240742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45938.105578240742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45938.105578240742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45938.105578240742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45938.105578240742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45938.105578240742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45938.105578240742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45938.105578240742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45938.105578240742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45938.105578240742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45938.105578240742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45938.105578240742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45938.105578240742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45938.105578240742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45938.105578240742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45938.105578240742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45938.105578240742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45938.105578240742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45938.105578240742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45938.105578240742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45938.105578240742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45938.105578240742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45938.105578240742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45938.105578240742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45938.105578240742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45938.105578240742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45938.105578240742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45938.105578240742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45938.105578240742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45938.105578240742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45938.105578240742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45938.105578240742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45938.105578240742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45938.105578240742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45938.105578240742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45938.105578240742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45938.105578240742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45938.105578240742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45938.105578240742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45938.105578240742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45938.105578240742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45938.105578240742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45938.105578240742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45938.105578240742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45938.105578240742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45938.105578240742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45938.105578240742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45938.105578240742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45938.105578240742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45938.105578240742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45938.105578240742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45938.105578240742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45938.105578240742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45938.105578240742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45938.105578240742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45938.105578240742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45938.105578240742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45938.105578240742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45938.105578240742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45938.105578240742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45938.105578240742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45938.105578240742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45938.105578240742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45938.105578240742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45938.105578240742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45938.105578240742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45938.105578240742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45938.105578240742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45938.105578240742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45938.105578240742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45938.105578240742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45938.105578240742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45938.105578240742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45938.105578240742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45938.105578240742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45938.105578240742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45938.105578240742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45938.105578240742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45938.105578240742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45938.105578240742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45938.105578240742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45938.105578240742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45938.105578240742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45938.105578240742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45938.105578240742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45938.105578240742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45938.105578240742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45938.105578240742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45938.105578240742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45938.105578240742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45938.105578240742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45938.105578240742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45938.105578240742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45938.105578240742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45938.105578240742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45938.105578240742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45938.105578240742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45938.105578240742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45938.105578240742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45938.105578240742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45938.105578240742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45938.105578240742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45938.105578240742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45938.105578240742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45938.105578240742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45938.105578240742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45938.105578240742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45938.105578240742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45938.105578240742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45938.105578240742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45938.105578240742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45938.105578240742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45938.105578240742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45938.105578240742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45938.105578240742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45938.105578240742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45938.105578240742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45938.105578240742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45938.105578240742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45938.105578240742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45938.105578240742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45938.105578240742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45938.105578240742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45938.105578240742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45938.105578240742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45938.105578240742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45938.105578240742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45938.105578240742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45938.105578240742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45938.105578240742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45938.105578240742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45938.105578240742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45938.105578240742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45938.105578240742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45938.105578240742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45938.105578240742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45938.105578240742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45938.105578240742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45938.105578240742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45938.105578240742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45938.105578240742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45938.105578240742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45938.105578240742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45938.105578240742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45938.105578240742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45938.105578240742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45938.105578240742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45938.105578240742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45938.105578240742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45938.105578240742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45938.105578240742</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45938.105578240742</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45938.105578240742</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45938.105578240742</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45938.105578240742</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45938.105578240742</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45938.105578240742</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39058</v>
      </c>
      <c r="B2" s="102" t="str">
        <f>IFERROR(VLOOKUP(D2,DB!A:K,11,0),"")</f>
        <v>R4</v>
      </c>
      <c r="C2" s="103">
        <v>1</v>
      </c>
      <c r="D2" s="99" t="s">
        <v>35082</v>
      </c>
      <c r="E2" s="104" t="s">
        <v>38964</v>
      </c>
      <c r="F2" s="105">
        <v>45703.480717592596</v>
      </c>
      <c r="G2" s="106">
        <f ca="1">IFERROR(NOW()-F2,"")</f>
        <v>234.62486064814584</v>
      </c>
      <c r="H2" s="105">
        <v>45703.474768518521</v>
      </c>
      <c r="I2" s="102" t="str">
        <f>IFERROR(VLOOKUP(D2,DB!A:F,6,0),"")</f>
        <v>SCECO</v>
      </c>
      <c r="J2" s="102" t="str">
        <f>IFERROR(VLOOKUP(D2,DB!A:G,7,0),"")</f>
        <v>Dead</v>
      </c>
      <c r="K2" s="107" t="s">
        <v>39059</v>
      </c>
      <c r="L2" s="99" t="str">
        <f>IFERROR(VLOOKUP(D2,DB!A:I,9,0),"")</f>
        <v>Latis</v>
      </c>
    </row>
    <row r="3" spans="1:16" ht="15" customHeight="1">
      <c r="A3" s="132" t="s">
        <v>39060</v>
      </c>
      <c r="B3" s="132" t="str">
        <f>IFERROR(VLOOKUP(D3,DB!A:K,11,0),"")</f>
        <v>R4</v>
      </c>
      <c r="C3" s="133">
        <v>1</v>
      </c>
      <c r="D3" s="134" t="s">
        <v>36087</v>
      </c>
      <c r="E3" s="135" t="s">
        <v>38964</v>
      </c>
      <c r="F3" s="136">
        <v>45937.678425925929</v>
      </c>
      <c r="G3" s="137">
        <f ca="1">IFERROR(NOW()-F3,"")</f>
        <v>0.42715231481270166</v>
      </c>
      <c r="H3" s="136">
        <v>45937.456493055557</v>
      </c>
      <c r="I3" s="132" t="str">
        <f>IFERROR(VLOOKUP(D3,DB!A:F,6,0),"")</f>
        <v>Generator-SG</v>
      </c>
      <c r="J3" s="132" t="str">
        <f>IFERROR(VLOOKUP(D3,DB!A:G,7,0),"")</f>
        <v>Dead</v>
      </c>
      <c r="K3" s="139" t="s">
        <v>39061</v>
      </c>
      <c r="L3" s="134" t="str">
        <f>IFERROR(VLOOKUP(D3,DB!A:I,9,0),"")</f>
        <v>Latis</v>
      </c>
    </row>
    <row r="4" spans="1:16" ht="15" customHeight="1">
      <c r="A4" s="132" t="s">
        <v>39062</v>
      </c>
      <c r="B4" s="132" t="str">
        <f>IFERROR(VLOOKUP(D4,DB!A:K,11,0),"")</f>
        <v>R4</v>
      </c>
      <c r="C4" s="133">
        <v>1</v>
      </c>
      <c r="D4" s="134" t="s">
        <v>36833</v>
      </c>
      <c r="E4" s="135" t="s">
        <v>38964</v>
      </c>
      <c r="F4" s="136">
        <v>45937.895601851851</v>
      </c>
      <c r="G4" s="137">
        <f ca="1">IFERROR(NOW()-F4,"")</f>
        <v>0.20997638889093651</v>
      </c>
      <c r="H4" s="136">
        <v>45937.884652777779</v>
      </c>
      <c r="I4" s="132" t="str">
        <f>IFERROR(VLOOKUP(D4,DB!A:F,6,0),"")</f>
        <v>Generator-SG</v>
      </c>
      <c r="J4" s="132" t="str">
        <f>IFERROR(VLOOKUP(D4,DB!A:G,7,0),"")</f>
        <v>Weak</v>
      </c>
      <c r="K4" s="139" t="s">
        <v>39063</v>
      </c>
      <c r="L4" s="134" t="str">
        <f>IFERROR(VLOOKUP(D4,DB!A:I,9,0),"")</f>
        <v>Latis</v>
      </c>
    </row>
    <row r="5" spans="1:16" ht="15" customHeight="1">
      <c r="A5" s="132" t="s">
        <v>39064</v>
      </c>
      <c r="B5" s="132" t="str">
        <f>IFERROR(VLOOKUP(D5,DB!A:K,11,0),"")</f>
        <v>R4</v>
      </c>
      <c r="C5" s="133">
        <v>1</v>
      </c>
      <c r="D5" s="134" t="s">
        <v>27578</v>
      </c>
      <c r="E5" s="135" t="s">
        <v>38964</v>
      </c>
      <c r="F5" s="136"/>
      <c r="G5" s="137">
        <f ca="1">IFERROR(NOW()-F5,"")</f>
        <v>45938.105578240742</v>
      </c>
      <c r="H5" s="136">
        <v>45937.997557870367</v>
      </c>
      <c r="I5" s="132" t="str">
        <f>IFERROR(VLOOKUP(D5,DB!A:F,6,0),"")</f>
        <v>SCECO</v>
      </c>
      <c r="J5" s="132" t="str">
        <f>IFERROR(VLOOKUP(D5,DB!A:G,7,0),"")</f>
        <v>Dead</v>
      </c>
      <c r="K5" s="139" t="s">
        <v>39065</v>
      </c>
      <c r="L5" s="134" t="str">
        <f>IFERROR(VLOOKUP(D5,DB!A:I,9,0),"")</f>
        <v>Latis</v>
      </c>
    </row>
    <row r="6" spans="1:16" ht="15" customHeight="1">
      <c r="A6" s="132"/>
      <c r="B6" s="132" t="str">
        <f>IFERROR(VLOOKUP(D6,DB!A:K,11,0),"")</f>
        <v/>
      </c>
      <c r="C6" s="133"/>
      <c r="D6" s="134"/>
      <c r="E6" s="135"/>
      <c r="F6" s="136"/>
      <c r="G6" s="137">
        <f ca="1">IFERROR(NOW()-F6,"")</f>
        <v>45938.105578240742</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45938.105578240742</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45938.105578240742</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45938.105578240742</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45938.105578240742</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45938.105578240742</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45938.105578240742</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45938.105578240742</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45938.105578240742</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45938.105578240742</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45938.105578240742</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45938.105578240742</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45938.105578240742</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45938.105578240742</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45938.105578240742</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45938.105578240742</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45938.105578240742</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45938.105578240742</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45938.105578240742</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45938.105578240742</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45938.105578240742</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45938.105578240742</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45938.105578240742</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45938.105578240742</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45938.105578240742</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45938.105578240742</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45938.105578240742</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45938.105578240742</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45938.105578240742</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45938.105578240742</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45938.105578240742</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45938.105578240742</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45938.105578240742</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45938.105578240742</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45938.105578240742</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45938.105578240742</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45938.105578240742</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45938.105578240742</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45938.105578240742</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45938.105578240742</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45938.105578240742</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45938.105578240742</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45938.105578240742</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45938.105578240742</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45938.105578240742</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45938.105578240742</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45938.105578240742</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45938.105578240742</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45938.105578240742</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45938.105578240742</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45938.105578240742</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45938.105578240742</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45938.105578240742</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45938.105578240742</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45938.105578240742</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45938.105578240742</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45938.105578240742</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45938.105578240742</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45938.105578240742</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45938.105578240742</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45938.105578240742</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45938.105578240742</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45938.105578240742</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45938.105578240742</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45938.105578240742</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45938.105578240742</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45938.105578240742</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45938.105578240742</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45938.105578240742</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45938.105578240742</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45938.105578240742</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45938.105578240742</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45938.105578240742</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45938.105578240742</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45938.105578240742</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45938.105578240742</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45938.105578240742</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45938.105578240742</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45938.105578240742</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45938.105578240742</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45938.105578240742</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45938.105578240742</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45938.105578240742</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45938.105578240742</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45938.105578240742</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45938.105578240742</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45938.105578240742</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45938.105578240742</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45938.105578240742</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45938.105578240742</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45938.105578240742</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45938.105578240742</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45938.105578240742</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45938.105578240742</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45938.105578240742</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45938.105578240742</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45938.105578240742</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45938.105578240742</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45938.105578240742</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45938.105578240742</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45938.105578240742</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45938.105578240742</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45938.105578240742</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45938.105578240742</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45938.105578240742</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45938.105578240742</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45938.105578240742</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45938.105578240742</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45938.105578240742</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45938.105578240742</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45938.105578240742</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45938.105578240742</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45938.105578240742</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45938.105578240742</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45938.105578240742</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45938.105578240742</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45938.105578240742</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45938.105578240742</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45938.105578240742</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45938.105578240742</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45938.105578240742</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45938.105578240742</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45938.105578240742</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45938.105578240742</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45938.105578240742</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45938.105578240742</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45938.105578240742</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45938.105578240742</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45938.105578240742</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45938.105578240742</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45938.105578240742</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45938.105578240742</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45938.105578240742</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45938.105578240742</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45938.105578240742</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45938.105578240742</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45938.105578240742</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45938.105578240742</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45938.105578240742</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45938.105578240742</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45938.105578240742</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45938.105578240742</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45938.105578240742</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45938.105578240742</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45938.105578240742</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45938.105578240742</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45938.105578240742</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45938.105578240742</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45938.105578240742</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45938.105578240742</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45938.105578240742</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45938.105578240742</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45938.105578240742</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45938.105578240742</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45938.105578240742</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45938.105578240742</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45938.105578240742</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45938.105578240742</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45938.105578240742</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45938.105578240742</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45938.105578240742</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45938.105578240742</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45938.105578240742</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45938.105578240742</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45938.105578240742</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45938.105578240742</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45938.105578240742</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45938.105578240742</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45938.105578240742</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45938.105578240742</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45938.105578240742</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45938.105578240742</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45938.105578240742</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45938.105578240742</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45938.105578240742</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45938.105578240742</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45938.105578240742</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45938.105578240742</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45938.105578240742</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45938.105578240742</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45938.105578240742</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45938.105578240742</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45938.105578240742</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45938.105578240742</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45938.105578240742</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45938.105578240742</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45938.105578240742</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45938.105578240742</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45938.105578240742</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45938.105578240742</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45938.105578240742</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45938.105578240742</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45938.105578240742</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45938.105578240742</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45938.105578240742</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45938.105578240742</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45938.105578240742</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45938.105578240742</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45938.105578240742</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45938.105578240742</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45938.105578240742</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45938.105578240742</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45938.105578240742</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45938.105578240742</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45938.105578240742</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45938.105578240742</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45938.105578240742</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45938.105578240742</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45938.105578240742</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45938.105578240742</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45938.105578240742</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45938.105578240742</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45938.105578240742</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45938.105578240742</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45938.105578240742</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45938.105578240742</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45938.105578240742</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45938.105578240742</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45938.105578240742</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45938.105578240742</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45938.105578240742</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45938.105578240742</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45938.105578240742</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45938.105578240742</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45938.105578240742</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45938.105578240742</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45938.105578240742</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45938.105578240742</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45938.105578240742</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45938.105578240742</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45938.105578240742</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45938.105578240742</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45938.105578240742</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45938.105578240742</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45938.105578240742</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45938.105578240742</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45938.105578240742</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45938.105578240742</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45938.105578240742</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45938.105578240742</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45938.105578240742</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45938.105578240742</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45938.105578240742</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45938.105578240742</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45938.105578240742</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45938.105578240742</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45938.105578240742</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45938.105578240742</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45938.105578240742</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45938.105578240742</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45938.105578240742</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45938.105578240742</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45938.105578240742</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45938.105578240742</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45938.105578240742</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45938.105578240742</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45938.105578240742</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45938.105578240742</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45938.105578240742</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45938.105578240742</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45938.105578240742</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45938.105578240742</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45938.105578240742</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45938.105578240742</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45938.105578240742</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45938.105578240742</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45938.105578240742</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45938.105578240742</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45938.105578240742</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45938.105578240742</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45938.105578240742</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45938.105578240742</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45938.105578240742</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45938.105578240742</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45938.105578240742</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45938.105578240742</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45938.105578240742</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45938.105578240742</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45938.105578240742</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45938.105578240742</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45938.105578240742</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45938.105578240742</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45938.105578240742</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45938.105578240742</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45938.105578240742</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45938.105578240742</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45938.105578240742</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45938.105578240742</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45938.105578240742</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45938.105578240742</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45938.105578240742</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45938.105578240742</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45938.105578240742</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45938.105578240742</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45938.105578240742</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45938.105578240742</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45938.105578240742</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45938.105578240742</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45938.105578240742</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45938.105578240742</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45938.105578240742</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45938.105578240742</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45938.105578240742</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45938.105578240742</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45938.105578240742</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45938.105578240742</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45938.105578240742</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45938.105578240742</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45938.105578240742</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45938.105578240742</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45938.105578240742</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45938.105578240742</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45938.105578240742</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45938.105578240742</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45938.105578240742</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45938.105578240742</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45938.105578240742</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45938.105578240742</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45938.105578240742</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45938.105578240742</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45938.105578240742</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45938.105578240742</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45938.105578240742</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45938.105578240742</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45938.105578240742</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45938.105578240742</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45938.105578240742</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45938.105578240742</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45938.105578240742</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45938.105578240742</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45938.105578240742</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45938.105578240742</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45938.105578240742</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45938.105578240742</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45938.105578240742</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45938.105578240742</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45938.105578240742</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45938.105578240742</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45938.105578240742</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45938.105578240742</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45938.105578240742</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45938.105578240742</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45938.105578240742</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45938.105578240742</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45938.105578240742</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45938.105578240742</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45938.105578240742</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45938.105578240742</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45938.105578240742</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45938.105578240742</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45938.105578240742</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45938.105578240742</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45938.105578240742</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45938.105578240742</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45938.105578240742</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45938.105578240742</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45938.105578240742</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45938.105578240742</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45938.105578240742</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45938.105578240742</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45938.105578240742</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45938.105578240742</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45938.105578240742</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45938.105578240742</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45938.105578240742</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45938.105578240742</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45938.105578240742</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45938.105578240742</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45938.105578240742</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45938.105578240742</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45938.105578240742</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45938.105578240742</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45938.105578240742</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45938.105578240742</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45938.105578240742</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45938.105578240742</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45938.105578240742</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45938.105578240742</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45938.105578240742</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45938.105578240742</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45938.105578240742</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45938.105578240742</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45938.105578240742</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45938.105578240742</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45938.105578240742</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45938.105578240742</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45938.105578240742</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45938.105578240742</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45938.105578240742</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45938.105578240742</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45938.105578240742</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45938.105578240742</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45938.105578240742</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45938.105578240742</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45938.105578240742</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45938.105578240742</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45938.105578240742</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45938.105578240742</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45938.105578240742</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45938.105578240742</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45938.105578240742</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45938.105578240742</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45938.105578240742</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45938.105578240742</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45938.105578240742</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45938.105578240742</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45938.105578240742</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45938.105578240742</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45938.105578240742</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45938.105578240742</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45938.105578240742</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45938.105578240742</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45938.105578240742</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45938.105578240742</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45938.105578240742</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45938.105578240742</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45938.105578240742</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45938.105578240742</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45938.105578240742</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45938.105578240742</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45938.105578240742</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45938.105578240742</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45938.105578240742</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45938.105578240742</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45938.105578240742</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45938.105578240742</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45938.105578240742</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45938.105578240742</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45938.105578240742</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45938.105578240742</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45938.105578240742</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45938.105578240742</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45938.105578240742</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45938.105578240742</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45938.105578240742</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45938.105578240742</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45938.105578240742</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45938.105578240742</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45938.105578240742</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45938.105578240742</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45938.105578240742</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45938.105578240742</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45938.105578240742</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45938.105578240742</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45938.105578240742</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45938.105578240742</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45938.105578240742</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45938.105578240742</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45938.105578240742</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45938.105578240742</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45938.105578240742</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45938.105578240742</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45938.105578240742</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45938.105578240742</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45938.105578240742</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45938.105578240742</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45938.105578240742</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45938.105578240742</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45938.105578240742</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45938.105578240742</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45938.105578240742</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45938.105578240742</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45938.105578240742</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45938.105578240742</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45938.105578240742</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45938.105578240742</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45938.105578240742</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45938.105578240742</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A6" sqref="A6:X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37" t="s">
        <v>36000</v>
      </c>
      <c r="E2" s="37" t="s">
        <v>38964</v>
      </c>
      <c r="F2" s="38">
        <v>45891.832060185188</v>
      </c>
      <c r="G2" s="39">
        <f t="shared" ref="G2" ca="1" si="0">IFERROR(NOW()-F2,"-")</f>
        <v>46.273518055553723</v>
      </c>
      <c r="H2" s="38">
        <v>45891.790393518517</v>
      </c>
      <c r="I2" s="37" t="str">
        <f>IFERROR(VLOOKUP(D2,DB!A:F,6,0),"")</f>
        <v>Generator-SG</v>
      </c>
      <c r="J2" s="37" t="str">
        <f>IFERROR(VLOOKUP(D2,DB!A:G,7,0),"")</f>
        <v>Vandalized</v>
      </c>
      <c r="K2" s="37" t="s">
        <v>39067</v>
      </c>
      <c r="L2" s="37" t="str">
        <f>IFERROR(VLOOKUP(D2,DB!A:I,9,0),"")</f>
        <v>Latis</v>
      </c>
      <c r="M2" s="128"/>
    </row>
    <row r="3" spans="1:13" ht="30.75">
      <c r="A3" s="37" t="s">
        <v>39068</v>
      </c>
      <c r="B3" s="37" t="str">
        <f>IFERROR(VLOOKUP(D3,DB!A:K,11,0),"")</f>
        <v>R5</v>
      </c>
      <c r="C3" s="37">
        <v>1</v>
      </c>
      <c r="D3" s="37" t="s">
        <v>31295</v>
      </c>
      <c r="E3" s="37" t="s">
        <v>38969</v>
      </c>
      <c r="F3" s="38">
        <v>45926.188877314817</v>
      </c>
      <c r="G3" s="39">
        <f ca="1">IFERROR(NOW()-F3,"-")</f>
        <v>11.916700925925397</v>
      </c>
      <c r="H3" s="38">
        <v>45926.158159722225</v>
      </c>
      <c r="I3" s="37" t="str">
        <f>IFERROR(VLOOKUP(D3,DB!A:F,6,0),"")</f>
        <v>SCECO</v>
      </c>
      <c r="J3" s="37" t="str">
        <f>IFERROR(VLOOKUP(D3,DB!A:G,7,0),"")</f>
        <v>Good</v>
      </c>
      <c r="K3" s="37" t="s">
        <v>39069</v>
      </c>
      <c r="L3" s="37" t="str">
        <f>IFERROR(VLOOKUP(D3,DB!A:I,9,0),"")</f>
        <v>Latis</v>
      </c>
      <c r="M3" s="128"/>
    </row>
    <row r="4" spans="1:13" ht="30.75">
      <c r="A4" s="37" t="s">
        <v>39070</v>
      </c>
      <c r="B4" s="37" t="str">
        <f>IFERROR(VLOOKUP(D4,DB!A:K,11,0),"")</f>
        <v>R5</v>
      </c>
      <c r="C4" s="37">
        <v>1</v>
      </c>
      <c r="D4" s="37" t="s">
        <v>31519</v>
      </c>
      <c r="E4" s="37" t="s">
        <v>38969</v>
      </c>
      <c r="F4" s="38">
        <v>45937.848715277774</v>
      </c>
      <c r="G4" s="39">
        <f ca="1">IFERROR(NOW()-F4,"-")</f>
        <v>0.25686296296771616</v>
      </c>
      <c r="H4" s="38">
        <v>45937.57917824074</v>
      </c>
      <c r="I4" s="37" t="str">
        <f>IFERROR(VLOOKUP(D4,DB!A:F,6,0),"")</f>
        <v>SCECO</v>
      </c>
      <c r="J4" s="37" t="str">
        <f>IFERROR(VLOOKUP(D4,DB!A:G,7,0),"")</f>
        <v>No BB Design</v>
      </c>
      <c r="K4" s="37" t="s">
        <v>39071</v>
      </c>
      <c r="L4" s="37" t="str">
        <f>IFERROR(VLOOKUP(D4,DB!A:I,9,0),"")</f>
        <v>Latis</v>
      </c>
      <c r="M4" s="128"/>
    </row>
    <row r="5" spans="1:13" ht="15">
      <c r="A5" s="37" t="s">
        <v>39072</v>
      </c>
      <c r="B5" s="37" t="str">
        <f>IFERROR(VLOOKUP(D5,DB!A:K,11,0),"")</f>
        <v>R5</v>
      </c>
      <c r="C5" s="37">
        <v>6</v>
      </c>
      <c r="D5" s="37" t="s">
        <v>37358</v>
      </c>
      <c r="E5" s="37" t="s">
        <v>38964</v>
      </c>
      <c r="F5" s="38">
        <v>45937.987083333333</v>
      </c>
      <c r="G5" s="39">
        <f ca="1">IFERROR(NOW()-F5,"-")</f>
        <v>0.11849490740860347</v>
      </c>
      <c r="H5" s="38">
        <v>45937.842569444445</v>
      </c>
      <c r="I5" s="37" t="str">
        <f>IFERROR(VLOOKUP(D5,DB!A:F,6,0),"")</f>
        <v>Generator-DG</v>
      </c>
      <c r="J5" s="37" t="str">
        <f>IFERROR(VLOOKUP(D5,DB!A:G,7,0),"")</f>
        <v>Good</v>
      </c>
      <c r="K5" s="37" t="s">
        <v>39073</v>
      </c>
      <c r="L5" s="37" t="str">
        <f>IFERROR(VLOOKUP(D5,DB!A:I,9,0),"")</f>
        <v>Latis</v>
      </c>
      <c r="M5" s="128"/>
    </row>
    <row r="6" spans="1:13" ht="15">
      <c r="A6" s="37"/>
      <c r="B6" s="37" t="str">
        <f>IFERROR(VLOOKUP(D6,DB!A:K,11,0),"")</f>
        <v/>
      </c>
      <c r="C6" s="37"/>
      <c r="D6" s="37"/>
      <c r="E6" s="37"/>
      <c r="F6" s="38"/>
      <c r="G6" s="39">
        <f ca="1">IFERROR(NOW()-F6,"-")</f>
        <v>45938.105578240742</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45938.105578240742</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45938.105578240742</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45938.105578240742</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45938.105578240742</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45938.105578240742</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45938.105578240742</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45938.105578240742</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45938.105578240742</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45938.105578240742</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45938.105578240742</v>
      </c>
      <c r="H16" s="38"/>
      <c r="I16" s="37" t="str">
        <f>IFERROR(VLOOKUP(D16,DB!A:F,6,0),"")</f>
        <v/>
      </c>
      <c r="J16" s="37" t="str">
        <f>IFERROR(VLOOKUP(D16,DB!A:G,7,0),"")</f>
        <v/>
      </c>
      <c r="K16" s="37"/>
      <c r="L16" s="37" t="str">
        <f>IFERROR(VLOOKUP(D16,DB!A:I,9,0),"")</f>
        <v/>
      </c>
      <c r="M16" s="128"/>
    </row>
    <row r="17" spans="1:13" ht="30.75">
      <c r="A17" s="84"/>
      <c r="B17" s="84" t="str">
        <f>IFERROR(VLOOKUP(D17,DB!A:K,11,0),"")</f>
        <v/>
      </c>
      <c r="C17" s="84"/>
      <c r="D17" s="84"/>
      <c r="E17" s="84"/>
      <c r="F17" s="126"/>
      <c r="G17" s="127">
        <f ca="1">IFERROR(NOW()-F17,"-")</f>
        <v>45938.105578240742</v>
      </c>
      <c r="H17" s="126"/>
      <c r="I17" s="84" t="str">
        <f>IFERROR(VLOOKUP(D17,DB!A:F,6,0),"")</f>
        <v/>
      </c>
      <c r="J17" s="84" t="str">
        <f>IFERROR(VLOOKUP(D17,DB!A:G,7,0),"")</f>
        <v/>
      </c>
      <c r="K17" s="84"/>
      <c r="L17" s="84" t="str">
        <f>IFERROR(VLOOKUP(D17,DB!A:I,9,0),"")</f>
        <v/>
      </c>
      <c r="M17" s="128"/>
    </row>
    <row r="18" spans="1:13" ht="15">
      <c r="A18" s="84"/>
      <c r="B18" s="84" t="str">
        <f>IFERROR(VLOOKUP(D18,DB!A:K,11,0),"")</f>
        <v/>
      </c>
      <c r="C18" s="84"/>
      <c r="D18" s="84"/>
      <c r="E18" s="84"/>
      <c r="F18" s="126"/>
      <c r="G18" s="127">
        <f ca="1">IFERROR(NOW()-F18,"-")</f>
        <v>45938.105578240742</v>
      </c>
      <c r="H18" s="126"/>
      <c r="I18" s="84" t="str">
        <f>IFERROR(VLOOKUP(D18,DB!A:F,6,0),"")</f>
        <v/>
      </c>
      <c r="J18" s="84" t="str">
        <f>IFERROR(VLOOKUP(D18,DB!A:G,7,0),"")</f>
        <v/>
      </c>
      <c r="K18" s="84"/>
      <c r="L18" s="84" t="str">
        <f>IFERROR(VLOOKUP(D18,DB!A:I,9,0),"")</f>
        <v/>
      </c>
    </row>
    <row r="19" spans="1:13" ht="15">
      <c r="A19" s="37"/>
      <c r="B19" s="37" t="str">
        <f>IFERROR(VLOOKUP(D19,DB!A:K,11,0),"")</f>
        <v/>
      </c>
      <c r="C19" s="37"/>
      <c r="D19" s="37"/>
      <c r="E19" s="37"/>
      <c r="F19" s="38"/>
      <c r="G19" s="39">
        <f ca="1">IFERROR(NOW()-F19,"-")</f>
        <v>45938.105578240742</v>
      </c>
      <c r="H19" s="38"/>
      <c r="I19" s="37" t="str">
        <f>IFERROR(VLOOKUP(D19,DB!A:F,6,0),"")</f>
        <v/>
      </c>
      <c r="J19" s="37" t="str">
        <f>IFERROR(VLOOKUP(D19,DB!A:G,7,0),"")</f>
        <v/>
      </c>
      <c r="K19" s="37"/>
      <c r="L19" s="37" t="str">
        <f>IFERROR(VLOOKUP(D19,DB!A:I,9,0),"")</f>
        <v/>
      </c>
    </row>
    <row r="20" spans="1:13" ht="15">
      <c r="A20" s="37"/>
      <c r="B20" s="37" t="str">
        <f>IFERROR(VLOOKUP(D20,DB!A:K,11,0),"")</f>
        <v/>
      </c>
      <c r="C20" s="37"/>
      <c r="D20" s="37"/>
      <c r="E20" s="37"/>
      <c r="F20" s="38"/>
      <c r="G20" s="39">
        <f ca="1">IFERROR(NOW()-F20,"-")</f>
        <v>45938.105578240742</v>
      </c>
      <c r="H20" s="38"/>
      <c r="I20" s="37" t="str">
        <f>IFERROR(VLOOKUP(D20,DB!A:F,6,0),"")</f>
        <v/>
      </c>
      <c r="J20" s="37" t="str">
        <f>IFERROR(VLOOKUP(D20,DB!A:G,7,0),"")</f>
        <v/>
      </c>
      <c r="K20" s="37"/>
      <c r="L20" s="37" t="str">
        <f>IFERROR(VLOOKUP(D20,DB!A:I,9,0),"")</f>
        <v/>
      </c>
    </row>
    <row r="21" spans="1:13" ht="15">
      <c r="A21" s="37"/>
      <c r="B21" s="37" t="str">
        <f>IFERROR(VLOOKUP(D21,DB!A:K,11,0),"")</f>
        <v/>
      </c>
      <c r="C21" s="37"/>
      <c r="D21" s="37"/>
      <c r="E21" s="37"/>
      <c r="F21" s="38"/>
      <c r="G21" s="39">
        <f ca="1">IFERROR(NOW()-F21,"-")</f>
        <v>45938.105578240742</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45938.105578240742</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45938.105578240742</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45938.105578240742</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45938.105578240742</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45938.105578240742</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45938.105578240742</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45938.105578240742</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45938.105578240742</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45938.105578240742</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45938.105578240742</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45938.105578240742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45938.105578240742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45938.105578240742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45938.105578240742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45938.105578240742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45938.105578240742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45938.105578240742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45938.105578240742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45938.105578240742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45938.105578240742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45938.105578240742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45938.105578240742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45938.105578240742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45938.105578240742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45938.105578240742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45938.105578240742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45938.105578240742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45938.105578240742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45938.105578240742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45938.105578240742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45938.105578240742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45938.105578240742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45938.105578240742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45938.105578240742</v>
      </c>
      <c r="H55" s="38"/>
      <c r="I55" s="37" t="str">
        <f>IFERROR(VLOOKUP(D55,DB!A:F,6,0),"")</f>
        <v/>
      </c>
      <c r="J55" s="37" t="str">
        <f>IFERROR(VLOOKUP(D55,DB!A:G,7,0),"")</f>
        <v/>
      </c>
      <c r="K55" s="37"/>
      <c r="L55" s="37" t="str">
        <f>IFERROR(VLOOKUP(D55,DB!A:I,9,0),"")</f>
        <v/>
      </c>
    </row>
    <row r="56" spans="1:12" ht="15">
      <c r="A56" s="84"/>
      <c r="B56" s="84" t="str">
        <f>IFERROR(VLOOKUP(D56,DB!A:K,11,0),"")</f>
        <v/>
      </c>
      <c r="C56" s="84"/>
      <c r="D56" s="84"/>
      <c r="E56" s="84"/>
      <c r="F56" s="126"/>
      <c r="G56" s="127">
        <f ca="1">IFERROR(NOW()-F56,"-")</f>
        <v>45938.105578240742</v>
      </c>
      <c r="H56" s="126"/>
      <c r="I56" s="84" t="str">
        <f>IFERROR(VLOOKUP(D56,DB!A:F,6,0),"")</f>
        <v/>
      </c>
      <c r="J56" s="84" t="str">
        <f>IFERROR(VLOOKUP(D56,DB!A:G,7,0),"")</f>
        <v/>
      </c>
      <c r="K56" s="84"/>
      <c r="L56" s="84" t="str">
        <f>IFERROR(VLOOKUP(D56,DB!A:I,9,0),"")</f>
        <v/>
      </c>
    </row>
    <row r="57" spans="1:12" ht="15">
      <c r="A57" s="37"/>
      <c r="B57" s="37" t="str">
        <f>IFERROR(VLOOKUP(D57,DB!A:K,11,0),"")</f>
        <v/>
      </c>
      <c r="C57" s="37"/>
      <c r="D57" s="37"/>
      <c r="E57" s="37"/>
      <c r="F57" s="38"/>
      <c r="G57" s="39">
        <f ca="1">IFERROR(NOW()-F57,"-")</f>
        <v>45938.105578240742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45938.105578240742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45938.105578240742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45938.105578240742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45938.105578240742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45938.105578240742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45938.105578240742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45938.105578240742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45938.105578240742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45938.105578240742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45938.105578240742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45938.105578240742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45938.105578240742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45938.105578240742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45938.105578240742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45938.105578240742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45938.105578240742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45938.105578240742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45938.105578240742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45938.105578240742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45938.105578240742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45938.105578240742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45938.105578240742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45938.105578240742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45938.105578240742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45938.105578240742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45938.105578240742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45938.105578240742</v>
      </c>
      <c r="H84" s="38"/>
      <c r="I84" s="37" t="str">
        <f>IFERROR(VLOOKUP(D84,DB!A:F,6,0),"")</f>
        <v/>
      </c>
      <c r="J84" s="37" t="str">
        <f>IFERROR(VLOOKUP(D84,DB!A:G,7,0),"")</f>
        <v/>
      </c>
      <c r="K84" s="37"/>
      <c r="L84" s="37" t="str">
        <f>IFERROR(VLOOKUP(D84,DB!A:I,9,0),"")</f>
        <v/>
      </c>
    </row>
    <row r="85" spans="1:12" ht="15">
      <c r="A85" s="84"/>
      <c r="B85" s="84" t="str">
        <f>IFERROR(VLOOKUP(D85,DB!A:K,11,0),"")</f>
        <v/>
      </c>
      <c r="C85" s="84"/>
      <c r="D85" s="84"/>
      <c r="E85" s="84"/>
      <c r="F85" s="126"/>
      <c r="G85" s="127">
        <f ca="1">IFERROR(NOW()-F85,"-")</f>
        <v>45938.105578240742</v>
      </c>
      <c r="H85" s="126"/>
      <c r="I85" s="84" t="str">
        <f>IFERROR(VLOOKUP(D85,DB!A:F,6,0),"")</f>
        <v/>
      </c>
      <c r="J85" s="84" t="str">
        <f>IFERROR(VLOOKUP(D85,DB!A:G,7,0),"")</f>
        <v/>
      </c>
      <c r="K85" s="84"/>
      <c r="L85" s="84" t="str">
        <f>IFERROR(VLOOKUP(D85,DB!A:I,9,0),"")</f>
        <v/>
      </c>
    </row>
    <row r="86" spans="1:12" ht="15">
      <c r="A86" s="37"/>
      <c r="B86" s="37" t="str">
        <f>IFERROR(VLOOKUP(D86,DB!A:K,11,0),"")</f>
        <v/>
      </c>
      <c r="C86" s="37"/>
      <c r="D86" s="37"/>
      <c r="E86" s="37"/>
      <c r="F86" s="38"/>
      <c r="G86" s="39">
        <f ca="1">IFERROR(NOW()-F86,"-")</f>
        <v>45938.105578240742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45938.105578240742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45938.105578240742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45938.105578240742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45938.105578240742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45938.105578240742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45938.105578240742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45938.105578240742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45938.105578240742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45938.105578240742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45938.105578240742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45938.105578240742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45938.105578240742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45938.105578240742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45938.105578240742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45938.105578240742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45938.105578240742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45938.105578240742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45938.105578240742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45938.105578240742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45938.105578240742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45938.105578240742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45938.105578240742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45938.105578240742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45938.105578240742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45938.105578240742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45938.105578240742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45938.105578240742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45938.105578240742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45938.105578240742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45938.105578240742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45938.105578240742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45938.105578240742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45938.105578240742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45938.105578240742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45938.105578240742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45938.105578240742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45938.105578240742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45938.105578240742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45938.105578240742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45938.105578240742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45938.105578240742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45938.105578240742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45938.105578240742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45938.105578240742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45938.105578240742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45938.105578240742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45938.105578240742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45938.105578240742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45938.105578240742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45938.105578240742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45938.105578240742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45938.105578240742</v>
      </c>
      <c r="H138" s="38"/>
      <c r="I138" s="37" t="str">
        <f>IFERROR(VLOOKUP(D138,DB!A:F,6,0),"")</f>
        <v/>
      </c>
      <c r="J138" s="37" t="str">
        <f>IFERROR(VLOOKUP(D138,DB!A:G,7,0),"")</f>
        <v/>
      </c>
      <c r="K138" s="37"/>
      <c r="L138" s="37" t="str">
        <f>IFERROR(VLOOKUP(D138,DB!A:I,9,0),"")</f>
        <v/>
      </c>
    </row>
    <row r="139" spans="1:12" ht="15">
      <c r="A139" s="84"/>
      <c r="B139" s="84" t="str">
        <f>IFERROR(VLOOKUP(D139,DB!A:K,11,0),"")</f>
        <v/>
      </c>
      <c r="C139" s="84"/>
      <c r="D139" s="84"/>
      <c r="E139" s="84"/>
      <c r="F139" s="126"/>
      <c r="G139" s="127">
        <f ca="1">IFERROR(NOW()-F139,"-")</f>
        <v>45938.105578240742</v>
      </c>
      <c r="H139" s="126"/>
      <c r="I139" s="84" t="str">
        <f>IFERROR(VLOOKUP(D139,DB!A:F,6,0),"")</f>
        <v/>
      </c>
      <c r="J139" s="84" t="str">
        <f>IFERROR(VLOOKUP(D139,DB!A:G,7,0),"")</f>
        <v/>
      </c>
      <c r="K139" s="84"/>
      <c r="L139" s="84" t="str">
        <f>IFERROR(VLOOKUP(D139,DB!A:I,9,0),"")</f>
        <v/>
      </c>
    </row>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4" ht="15"/>
    <row r="395" ht="15"/>
    <row r="396" ht="15"/>
    <row r="397" ht="15"/>
    <row r="398" ht="15"/>
    <row r="399" ht="15"/>
    <row r="400" ht="15"/>
    <row r="401" ht="15"/>
    <row r="402" ht="15"/>
    <row r="403" ht="15"/>
    <row r="404" ht="15"/>
    <row r="405" ht="15"/>
    <row r="406" ht="15"/>
    <row r="407" ht="15"/>
    <row r="409" ht="15"/>
    <row r="410" ht="15"/>
    <row r="411" ht="15"/>
    <row r="412" ht="15"/>
    <row r="413" ht="15"/>
    <row r="414" ht="15"/>
    <row r="416" ht="15"/>
    <row r="417" ht="15"/>
    <row r="418" ht="15"/>
    <row r="419" ht="15"/>
    <row r="420" ht="15"/>
    <row r="421" ht="15"/>
    <row r="422" ht="15"/>
    <row r="423"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9" ht="15"/>
    <row r="470" ht="15"/>
    <row r="471" ht="15"/>
    <row r="474" ht="15"/>
    <row r="475" ht="15"/>
    <row r="476" ht="15"/>
    <row r="477"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9" ht="15"/>
    <row r="790" ht="15"/>
    <row r="791" ht="15"/>
    <row r="792" ht="15"/>
    <row r="793" ht="15"/>
    <row r="794" ht="15"/>
    <row r="798" ht="15"/>
    <row r="799" ht="15"/>
    <row r="809" ht="15"/>
    <row r="814" ht="15"/>
    <row r="825" ht="15"/>
    <row r="826" ht="15"/>
    <row r="833" ht="15"/>
    <row r="834" ht="15"/>
    <row r="838" ht="15"/>
    <row r="839" ht="15"/>
    <row r="840" ht="15"/>
    <row r="847" ht="15"/>
    <row r="848" ht="15"/>
    <row r="849" ht="15"/>
    <row r="850" ht="15"/>
    <row r="852" ht="15"/>
    <row r="853" ht="15"/>
    <row r="854" ht="15"/>
    <row r="857" ht="15"/>
    <row r="858" ht="15"/>
    <row r="859" ht="15"/>
    <row r="860" ht="15"/>
    <row r="862" ht="15"/>
    <row r="863" ht="15"/>
    <row r="864" ht="15"/>
    <row r="865" ht="15"/>
    <row r="866" ht="15"/>
    <row r="867" ht="15"/>
    <row r="869" ht="15"/>
    <row r="870" ht="15"/>
    <row r="872" ht="15"/>
    <row r="873" ht="15"/>
    <row r="875" ht="15"/>
    <row r="876" ht="15"/>
    <row r="877" ht="15"/>
    <row r="879" ht="15"/>
    <row r="880" ht="15"/>
    <row r="881" ht="15"/>
    <row r="882" ht="15"/>
    <row r="883" ht="15"/>
    <row r="887" ht="15"/>
    <row r="888" ht="15"/>
    <row r="889" ht="15"/>
    <row r="890" ht="15"/>
    <row r="893" ht="15"/>
    <row r="894" ht="15"/>
    <row r="897" ht="15"/>
    <row r="938" ht="15"/>
    <row r="939" ht="15"/>
    <row r="942" ht="15"/>
    <row r="943" ht="15"/>
    <row r="950" ht="15"/>
    <row r="951" ht="15"/>
    <row r="954" ht="15"/>
    <row r="956" ht="15"/>
    <row r="958" ht="15"/>
    <row r="959" ht="15"/>
    <row r="960" ht="15"/>
    <row r="963" ht="15"/>
    <row r="964" ht="15"/>
    <row r="966" ht="15"/>
    <row r="969" ht="15"/>
    <row r="970" ht="15"/>
    <row r="972" ht="15"/>
    <row r="973" ht="15"/>
    <row r="974" ht="15"/>
    <row r="975" ht="15"/>
    <row r="976" ht="15"/>
    <row r="979" ht="15"/>
    <row r="980" ht="15"/>
    <row r="981" ht="15"/>
    <row r="982" ht="15"/>
    <row r="983" ht="15"/>
    <row r="984" ht="15"/>
    <row r="986" ht="15"/>
    <row r="988" ht="15"/>
    <row r="990" ht="15"/>
    <row r="991" ht="15"/>
    <row r="992" ht="15"/>
    <row r="994" ht="15"/>
    <row r="995" ht="15"/>
    <row r="996" ht="15"/>
    <row r="997" ht="15"/>
    <row r="998" ht="15"/>
    <row r="999" ht="15"/>
    <row r="1000" ht="15"/>
    <row r="1002" ht="15"/>
    <row r="1003" ht="15"/>
    <row r="1004" ht="15"/>
    <row r="1009" ht="15"/>
    <row r="1010" ht="15"/>
    <row r="1014" ht="15"/>
    <row r="1015" ht="15"/>
    <row r="1016" ht="15"/>
    <row r="1019" ht="15"/>
    <row r="1021" ht="15"/>
    <row r="1025" ht="15"/>
    <row r="1029" ht="15"/>
    <row r="1035" ht="15"/>
    <row r="1036" ht="15"/>
    <row r="1038" ht="15"/>
    <row r="1039" ht="15"/>
    <row r="1041" ht="15"/>
    <row r="1044" ht="15"/>
    <row r="1045" ht="15"/>
    <row r="1047" ht="15"/>
    <row r="1049" ht="15"/>
    <row r="1051" ht="15"/>
    <row r="1053" ht="15"/>
    <row r="1054" ht="15"/>
    <row r="1055" ht="15"/>
    <row r="1057" ht="15"/>
    <row r="1058" ht="15"/>
    <row r="1059" ht="15"/>
    <row r="1060" ht="15"/>
    <row r="1063" ht="15"/>
    <row r="1237" ht="15"/>
    <row r="1238" ht="15"/>
    <row r="1248" ht="15"/>
    <row r="1249" ht="15"/>
    <row r="1250" ht="15"/>
    <row r="1256" ht="15"/>
    <row r="1257" ht="15"/>
    <row r="1258" ht="15"/>
    <row r="1259" ht="15"/>
    <row r="1261" ht="15"/>
    <row r="1264" ht="15"/>
    <row r="1265" ht="15"/>
    <row r="1266" ht="15"/>
    <row r="1267" ht="15"/>
    <row r="1269" ht="15"/>
    <row r="1270" ht="15"/>
    <row r="1272" ht="15"/>
    <row r="1273" ht="15"/>
    <row r="1274" ht="15"/>
    <row r="1275" ht="15"/>
    <row r="1277" ht="15"/>
    <row r="1278" ht="15"/>
    <row r="1279" ht="15"/>
    <row r="1282" ht="15"/>
    <row r="1283" ht="15"/>
    <row r="1286" ht="15"/>
    <row r="1287" ht="15"/>
    <row r="1288" ht="15"/>
    <row r="1289" ht="15"/>
    <row r="1290" ht="15"/>
    <row r="1291" ht="15"/>
    <row r="1292" ht="15"/>
    <row r="1293" ht="15"/>
    <row r="1295" ht="15"/>
    <row r="1297" ht="15"/>
    <row r="1298" ht="15"/>
    <row r="1299" ht="15"/>
    <row r="1302" ht="15"/>
    <row r="1312" ht="15"/>
    <row r="1315" ht="15"/>
    <row r="1316" ht="15"/>
    <row r="1320" ht="15"/>
    <row r="1324" ht="15"/>
    <row r="1327" ht="15"/>
    <row r="1329" ht="15"/>
    <row r="1330" ht="15"/>
    <row r="1333" ht="15"/>
    <row r="1335" ht="15"/>
    <row r="1338" ht="15"/>
    <row r="1339" ht="15"/>
    <row r="1340" ht="15"/>
    <row r="1342" ht="15"/>
    <row r="1344" ht="15"/>
    <row r="1345" ht="15"/>
    <row r="1346" ht="15"/>
    <row r="1350" ht="15"/>
    <row r="1351" ht="15"/>
    <row r="1352" ht="15"/>
    <row r="1354" ht="15"/>
    <row r="1355" ht="15"/>
    <row r="1356" ht="15"/>
    <row r="1357" ht="15"/>
    <row r="1359" ht="15"/>
    <row r="1370" ht="15"/>
    <row r="1372" ht="15"/>
    <row r="1373" ht="15"/>
    <row r="1374" ht="15"/>
    <row r="1375" ht="15"/>
  </sheetData>
  <dataValidations count="2">
    <dataValidation allowBlank="1" showInputMessage="1" showErrorMessage="1" sqref="E1" xr:uid="{920C6338-E771-4DAE-8C89-92A9093EA4DE}"/>
    <dataValidation type="list" allowBlank="1" showInputMessage="1" showErrorMessage="1" sqref="E2:E1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4"/>
  <sheetViews>
    <sheetView tabSelected="1" workbookViewId="0">
      <selection activeCell="I7" sqref="I7:J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39074</v>
      </c>
      <c r="B2" s="112" t="s">
        <v>5398</v>
      </c>
      <c r="C2" s="129">
        <v>1</v>
      </c>
      <c r="D2" s="112" t="s">
        <v>34463</v>
      </c>
      <c r="E2" s="129" t="s">
        <v>39075</v>
      </c>
      <c r="F2" s="130">
        <v>45926.772847222222</v>
      </c>
      <c r="G2" s="81">
        <f ca="1">IFERROR(NOW()-F2,"-")</f>
        <v>11.332731018519553</v>
      </c>
      <c r="H2" s="131">
        <v>45927.449074074102</v>
      </c>
      <c r="I2" s="112" t="str">
        <f>IFERROR(VLOOKUP(D2,DB!A:F,6,0),"")</f>
        <v>SCECO</v>
      </c>
      <c r="J2" s="112" t="str">
        <f>IFERROR(VLOOKUP(D2,DB!A:G,7,0),"")</f>
        <v>Weak</v>
      </c>
      <c r="K2" s="129" t="s">
        <v>39076</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45938.105578240742</v>
      </c>
      <c r="H3" s="131">
        <v>45927.987534722219</v>
      </c>
      <c r="I3" s="112" t="str">
        <f>IFERROR(VLOOKUP(D3,DB!A:F,6,0),"")</f>
        <v>SCECO</v>
      </c>
      <c r="J3" s="112" t="str">
        <f>IFERROR(VLOOKUP(D3,DB!A:G,7,0),"")</f>
        <v>Vandalized</v>
      </c>
      <c r="K3" s="129" t="s">
        <v>39077</v>
      </c>
      <c r="L3" s="118" t="str">
        <f>IFERROR(VLOOKUP(D3,DB!A:I,9,0),"")</f>
        <v>Latis</v>
      </c>
    </row>
    <row r="4" spans="1:16383" ht="31.5" customHeight="1">
      <c r="A4" s="129" t="s">
        <v>39078</v>
      </c>
      <c r="B4" s="112" t="s">
        <v>5398</v>
      </c>
      <c r="C4" s="129">
        <v>1</v>
      </c>
      <c r="D4" s="112" t="s">
        <v>32861</v>
      </c>
      <c r="E4" s="129" t="s">
        <v>39075</v>
      </c>
      <c r="F4" s="130">
        <v>45933.880972222221</v>
      </c>
      <c r="G4" s="81">
        <f ca="1">IFERROR(NOW()-F4,"-")</f>
        <v>4.224606018520717</v>
      </c>
      <c r="H4" s="131">
        <v>45929.455266203702</v>
      </c>
      <c r="I4" s="112" t="str">
        <f>IFERROR(VLOOKUP(D4,DB!A:F,6,0),"")</f>
        <v>SCECO</v>
      </c>
      <c r="J4" s="112" t="str">
        <f>IFERROR(VLOOKUP(D4,DB!A:G,7,0),"")</f>
        <v>In progress</v>
      </c>
      <c r="K4" s="129" t="s">
        <v>39076</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39079</v>
      </c>
      <c r="B5" s="112" t="s">
        <v>5398</v>
      </c>
      <c r="C5" s="129">
        <v>1</v>
      </c>
      <c r="D5" s="112" t="s">
        <v>33408</v>
      </c>
      <c r="E5" s="129" t="s">
        <v>38964</v>
      </c>
      <c r="F5" s="130">
        <v>45934.942245370374</v>
      </c>
      <c r="G5" s="81">
        <f ca="1">IFERROR(NOW()-F5,"-")</f>
        <v>3.1633328703683219</v>
      </c>
      <c r="H5" s="131">
        <v>45934.470231481479</v>
      </c>
      <c r="I5" s="112" t="str">
        <f>IFERROR(VLOOKUP(D5,DB!A:F,6,0),"")</f>
        <v>SCECO</v>
      </c>
      <c r="J5" s="112" t="str">
        <f>IFERROR(VLOOKUP(D5,DB!A:G,7,0),"")</f>
        <v>Dead</v>
      </c>
      <c r="K5" s="129" t="s">
        <v>39076</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39080</v>
      </c>
      <c r="B6" s="112" t="str">
        <f>IFERROR(VLOOKUP(D6,DB!A:K,11,0),"")</f>
        <v>R6</v>
      </c>
      <c r="C6" s="114">
        <v>1</v>
      </c>
      <c r="D6" s="112" t="s">
        <v>33684</v>
      </c>
      <c r="E6" s="129" t="s">
        <v>39075</v>
      </c>
      <c r="F6" s="116">
        <v>45937.809027777781</v>
      </c>
      <c r="G6" s="81">
        <f ca="1">IFERROR(NOW()-F6,"-")</f>
        <v>0.29655046296102228</v>
      </c>
      <c r="H6" s="116">
        <v>45937.667847222219</v>
      </c>
      <c r="I6" s="112" t="str">
        <f>IFERROR(VLOOKUP(D6,DB!A:F,6,0),"")</f>
        <v>SCECO</v>
      </c>
      <c r="J6" s="112" t="str">
        <f>IFERROR(VLOOKUP(D6,DB!A:G,7,0),"")</f>
        <v>Weak</v>
      </c>
      <c r="K6" s="117" t="s">
        <v>39081</v>
      </c>
      <c r="L6" s="118" t="str">
        <f>IFERROR(VLOOKUP(D6,DB!A:I,9,0),"")</f>
        <v>Latis</v>
      </c>
    </row>
    <row r="7" spans="1:16383" ht="31.5" customHeight="1">
      <c r="A7" s="113"/>
      <c r="B7" s="112" t="str">
        <f>IFERROR(VLOOKUP(D7,DB!A:K,11,0),"")</f>
        <v>R6</v>
      </c>
      <c r="C7" s="114"/>
      <c r="D7" s="112" t="s">
        <v>33274</v>
      </c>
      <c r="E7" s="115"/>
      <c r="F7" s="116"/>
      <c r="G7" s="81">
        <f ca="1">IFERROR(NOW()-F7,"-")</f>
        <v>45938.105578240742</v>
      </c>
      <c r="H7" s="116"/>
      <c r="I7" s="112" t="str">
        <f>IFERROR(VLOOKUP(D7,DB!A:F,6,0),"")</f>
        <v>Generator-SG</v>
      </c>
      <c r="J7" s="112" t="str">
        <f>IFERROR(VLOOKUP(D7,DB!A:G,7,0),"")</f>
        <v>Good</v>
      </c>
      <c r="K7" s="117"/>
      <c r="L7" s="118" t="str">
        <f>IFERROR(VLOOKUP(D7,DB!A:I,9,0),"")</f>
        <v>Latis</v>
      </c>
    </row>
    <row r="8" spans="1:16383" ht="31.5" customHeight="1">
      <c r="A8" s="113"/>
      <c r="B8" s="112" t="str">
        <f>IFERROR(VLOOKUP(D8,DB!A:K,11,0),"")</f>
        <v/>
      </c>
      <c r="C8" s="114"/>
      <c r="D8" s="112"/>
      <c r="E8" s="115"/>
      <c r="F8" s="116"/>
      <c r="G8" s="81">
        <f ca="1">IFERROR(NOW()-F8,"-")</f>
        <v>45938.105578240742</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45938.105578240742</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45938.105578240742</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45938.105578240742</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45938.105578240742</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45938.105578240742</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45938.105578240742</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45938.105578240742</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45938.105578240742</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45938.105578240742</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45938.105578240742</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45938.105578240742</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45938.105578240742</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45938.105578240742</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45938.105578240742</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45938.105578240742</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45938.105578240742</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45938.105578240742</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45938.105578240742</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45938.105578240742</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45938.105578240742</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45938.105578240742</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45938.105578240742</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45938.105578240742</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45938.105578240742</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45938.105578240742</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45938.105578240742</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45938.105578240742</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45938.105578240742</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45938.105578240742</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45938.105578240742</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45938.105578240742</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45938.105578240742</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45938.105578240742</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45938.105578240742</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45938.105578240742</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45938.105578240742</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45938.105578240742</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45938.105578240742</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45938.105578240742</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45938.105578240742</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45938.105578240742</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45938.105578240742</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45938.105578240742</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45938.105578240742</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45938.105578240742</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45938.105578240742</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45938.105578240742</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45938.105578240742</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45938.105578240742</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45938.105578240742</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45938.105578240742</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45938.105578240742</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45938.105578240742</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45938.105578240742</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45938.105578240742</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45938.105578240742</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45938.105578240742</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45938.105578240742</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45938.105578240742</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45938.105578240742</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45938.105578240742</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45938.105578240742</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45938.105578240742</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45938.105578240742</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45938.105578240742</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45938.105578240742</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45938.105578240742</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45938.105578240742</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45938.105578240742</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45938.105578240742</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45938.105578240742</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45938.105578240742</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45938.105578240742</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45938.105578240742</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45938.105578240742</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45938.105578240742</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45938.105578240742</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45938.105578240742</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45938.105578240742</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45938.105578240742</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45938.105578240742</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45938.105578240742</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45938.105578240742</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45938.105578240742</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45938.105578240742</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45938.105578240742</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45938.105578240742</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45938.105578240742</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45938.105578240742</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45938.105578240742</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45938.105578240742</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45938.105578240742</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45938.105578240742</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45938.105578240742</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45938.105578240742</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45938.105578240742</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45938.105578240742</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45938.105578240742</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45938.105578240742</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45938.105578240742</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45938.105578240742</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45938.105578240742</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45938.105578240742</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45938.105578240742</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45938.105578240742</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45938.105578240742</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45938.105578240742</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45938.105578240742</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45938.105578240742</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45938.105578240742</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45938.105578240742</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45938.105578240742</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45938.105578240742</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45938.105578240742</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45938.105578240742</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45938.105578240742</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45938.105578240742</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45938.105578240742</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45938.105578240742</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45938.105578240742</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45938.105578240742</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45938.105578240742</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45938.105578240742</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45938.105578240742</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45938.105578240742</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45938.105578240742</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45938.105578240742</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45938.105578240742</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45938.105578240742</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45938.105578240742</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45938.105578240742</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45938.105578240742</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45938.105578240742</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45938.105578240742</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45938.105578240742</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45938.105578240742</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45938.105578240742</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45938.105578240742</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45938.105578240742</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45938.105578240742</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45938.105578240742</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45938.105578240742</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45938.105578240742</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45938.105578240742</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45938.105578240742</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45938.105578240742</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45938.105578240742</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45938.105578240742</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45938.105578240742</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45938.105578240742</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45938.105578240742</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45938.105578240742</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45938.105578240742</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45938.105578240742</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45938.105578240742</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45938.105578240742</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45938.105578240742</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45938.105578240742</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45938.105578240742</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45938.105578240742</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45938.105578240742</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45938.105578240742</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45938.105578240742</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45938.105578240742</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45938.105578240742</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45938.105578240742</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45938.105578240742</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45938.105578240742</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45938.105578240742</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45938.105578240742</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45938.105578240742</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45938.105578240742</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45938.105578240742</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45938.105578240742</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45938.105578240742</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45938.105578240742</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45938.105578240742</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45938.105578240742</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45938.105578240742</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45938.105578240742</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45938.105578240742</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45938.105578240742</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45938.105578240742</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45938.105578240742</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45938.105578240742</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45938.105578240742</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45938.105578240742</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45938.105578240742</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45938.105578240742</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45938.105578240742</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45938.105578240742</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45938.105578240742</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45938.105578240742</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45938.105578240742</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45938.105578240742</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45938.105578240742</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45938.105578240742</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45938.105578240742</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45938.105578240742</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45938.105578240742</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45938.105578240742</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45938.105578240742</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45938.105578240742</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45938.105578240742</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45938.105578240742</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45938.105578240742</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45938.105578240742</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45938.105578240742</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45938.105578240742</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45938.105578240742</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45938.105578240742</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45938.105578240742</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45938.105578240742</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45938.105578240742</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45938.105578240742</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45938.105578240742</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45938.105578240742</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45938.105578240742</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45938.105578240742</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45938.105578240742</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45938.105578240742</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45938.105578240742</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45938.105578240742</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45938.105578240742</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45938.105578240742</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45938.105578240742</v>
      </c>
      <c r="H234" s="116"/>
      <c r="I234" s="112" t="str">
        <f>IFERROR(VLOOKUP(D234,DB!A:F,6,0),"")</f>
        <v/>
      </c>
      <c r="J234" s="111" t="str">
        <f>IFERROR(VLOOKUP(D234,DB!A:G,7,0),"")</f>
        <v/>
      </c>
      <c r="K234" s="117"/>
      <c r="L234" s="118" t="str">
        <f>IFERROR(VLOOKUP(D234,DB!A:I,9,0),"")</f>
        <v/>
      </c>
    </row>
  </sheetData>
  <dataValidations count="2">
    <dataValidation allowBlank="1" showInputMessage="1" showErrorMessage="1" sqref="E1" xr:uid="{380493DB-286A-4683-AF55-C78F04945A49}"/>
    <dataValidation type="list" allowBlank="1" showInputMessage="1" showErrorMessage="1" sqref="E3 E5 E7:E2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2025-10-07T23:32:30Z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